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학생부성적산출\"/>
    </mc:Choice>
  </mc:AlternateContent>
  <bookViews>
    <workbookView xWindow="0" yWindow="390" windowWidth="20730" windowHeight="11760" tabRatio="714"/>
  </bookViews>
  <sheets>
    <sheet name="환산등급구하기(학생부)" sheetId="6" r:id="rId1"/>
    <sheet name="출석등급구하기(학생부)" sheetId="9" r:id="rId2"/>
    <sheet name="환산등급구하기(검정고시)" sheetId="7" r:id="rId3"/>
    <sheet name="세부득점표(학생부)" sheetId="3" r:id="rId4"/>
    <sheet name="세부득점표(검정고시)" sheetId="4" r:id="rId5"/>
    <sheet name="성취평가제 석차등급 조견표" sheetId="8" r:id="rId6"/>
  </sheets>
  <definedNames>
    <definedName name="_xlnm._FilterDatabase" localSheetId="5" hidden="1">'성취평가제 석차등급 조견표'!$B$3:$F$604</definedName>
    <definedName name="_xlnm._FilterDatabase" localSheetId="3" hidden="1">'세부득점표(학생부)'!$B$7:$I$7</definedName>
    <definedName name="_xlnm.Print_Area" localSheetId="4">'세부득점표(검정고시)'!$B$2:$J$88</definedName>
    <definedName name="_xlnm.Print_Area" localSheetId="3">'세부득점표(학생부)'!$B$2:$I$88</definedName>
    <definedName name="_xlnm.Print_Area" localSheetId="2">'환산등급구하기(검정고시)'!$B$1:$E$30</definedName>
    <definedName name="_xlnm.Print_Area" localSheetId="0">'환산등급구하기(학생부)'!$B$1:$N$81</definedName>
    <definedName name="_xlnm.Print_Titles" localSheetId="4">'세부득점표(검정고시)'!$4:$7</definedName>
    <definedName name="_xlnm.Print_Titles" localSheetId="3">'세부득점표(학생부)'!$4:$7</definedName>
    <definedName name="모집시기">#REF!</definedName>
    <definedName name="지원전형">#REF!</definedName>
    <definedName name="지원학과">#REF!</definedName>
  </definedNames>
  <calcPr calcId="162913"/>
</workbook>
</file>

<file path=xl/calcChain.xml><?xml version="1.0" encoding="utf-8"?>
<calcChain xmlns="http://schemas.openxmlformats.org/spreadsheetml/2006/main">
  <c r="H82" i="6" l="1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N43" i="6"/>
  <c r="N44" i="6"/>
  <c r="N45" i="6"/>
  <c r="N46" i="6"/>
  <c r="N47" i="6"/>
  <c r="N48" i="6"/>
  <c r="N49" i="6"/>
  <c r="N50" i="6"/>
  <c r="N51" i="6"/>
  <c r="N52" i="6"/>
  <c r="M43" i="6"/>
  <c r="M44" i="6"/>
  <c r="M45" i="6"/>
  <c r="M46" i="6"/>
  <c r="M47" i="6"/>
  <c r="M48" i="6"/>
  <c r="M49" i="6"/>
  <c r="M50" i="6"/>
  <c r="M51" i="6"/>
  <c r="M52" i="6"/>
  <c r="C8" i="9" l="1"/>
  <c r="E8" i="9" s="1"/>
  <c r="I8" i="9" s="1"/>
  <c r="F8" i="9" l="1"/>
  <c r="H8" i="9"/>
  <c r="G8" i="9"/>
  <c r="F9" i="4"/>
  <c r="H9" i="4" s="1"/>
  <c r="F10" i="4"/>
  <c r="H10" i="4" s="1"/>
  <c r="F11" i="4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F84" i="4"/>
  <c r="H84" i="4" s="1"/>
  <c r="F85" i="4"/>
  <c r="H85" i="4" s="1"/>
  <c r="F86" i="4"/>
  <c r="H86" i="4" s="1"/>
  <c r="F87" i="4"/>
  <c r="H87" i="4" s="1"/>
  <c r="F88" i="4"/>
  <c r="F8" i="4"/>
  <c r="H8" i="4" s="1"/>
  <c r="H88" i="4" l="1"/>
  <c r="M30" i="6"/>
  <c r="N30" i="6" s="1"/>
  <c r="M31" i="6"/>
  <c r="N31" i="6" s="1"/>
  <c r="M32" i="6"/>
  <c r="N32" i="6" s="1"/>
  <c r="M33" i="6"/>
  <c r="N33" i="6" s="1"/>
  <c r="M34" i="6"/>
  <c r="N34" i="6" s="1"/>
  <c r="M35" i="6"/>
  <c r="N35" i="6" s="1"/>
  <c r="M36" i="6"/>
  <c r="N36" i="6" s="1"/>
  <c r="M37" i="6"/>
  <c r="N37" i="6" s="1"/>
  <c r="M38" i="6"/>
  <c r="N38" i="6" s="1"/>
  <c r="M39" i="6"/>
  <c r="N39" i="6" s="1"/>
  <c r="M40" i="6"/>
  <c r="N40" i="6" s="1"/>
  <c r="M41" i="6"/>
  <c r="N41" i="6" s="1"/>
  <c r="M42" i="6"/>
  <c r="N42" i="6" s="1"/>
  <c r="M29" i="6"/>
  <c r="N29" i="6" s="1"/>
  <c r="F81" i="6"/>
  <c r="G81" i="6" s="1"/>
  <c r="H81" i="6" s="1"/>
  <c r="C604" i="8"/>
  <c r="D604" i="8" s="1"/>
  <c r="E604" i="8" s="1"/>
  <c r="C603" i="8"/>
  <c r="D603" i="8"/>
  <c r="E603" i="8" s="1"/>
  <c r="C503" i="8"/>
  <c r="D503" i="8" s="1"/>
  <c r="E503" i="8" s="1"/>
  <c r="C403" i="8"/>
  <c r="D403" i="8" s="1"/>
  <c r="E403" i="8" s="1"/>
  <c r="C303" i="8"/>
  <c r="C203" i="8"/>
  <c r="E203" i="8" s="1"/>
  <c r="D203" i="8"/>
  <c r="C103" i="8"/>
  <c r="E103" i="8" s="1"/>
  <c r="C602" i="8"/>
  <c r="D602" i="8" s="1"/>
  <c r="E602" i="8" s="1"/>
  <c r="C502" i="8"/>
  <c r="D502" i="8"/>
  <c r="E502" i="8" s="1"/>
  <c r="C402" i="8"/>
  <c r="D402" i="8" s="1"/>
  <c r="E402" i="8" s="1"/>
  <c r="C302" i="8"/>
  <c r="D302" i="8" s="1"/>
  <c r="C202" i="8"/>
  <c r="E202" i="8" s="1"/>
  <c r="C102" i="8"/>
  <c r="C601" i="8"/>
  <c r="D601" i="8" s="1"/>
  <c r="E601" i="8" s="1"/>
  <c r="C501" i="8"/>
  <c r="D501" i="8" s="1"/>
  <c r="E501" i="8" s="1"/>
  <c r="C401" i="8"/>
  <c r="D401" i="8" s="1"/>
  <c r="E401" i="8" s="1"/>
  <c r="C301" i="8"/>
  <c r="E201" i="8"/>
  <c r="C201" i="8"/>
  <c r="D201" i="8" s="1"/>
  <c r="C101" i="8"/>
  <c r="E101" i="8" s="1"/>
  <c r="C600" i="8"/>
  <c r="D600" i="8" s="1"/>
  <c r="E600" i="8" s="1"/>
  <c r="C500" i="8"/>
  <c r="D500" i="8" s="1"/>
  <c r="E500" i="8" s="1"/>
  <c r="C400" i="8"/>
  <c r="D400" i="8" s="1"/>
  <c r="E400" i="8" s="1"/>
  <c r="D300" i="8"/>
  <c r="C300" i="8"/>
  <c r="E300" i="8" s="1"/>
  <c r="C200" i="8"/>
  <c r="D200" i="8" s="1"/>
  <c r="E200" i="8"/>
  <c r="C100" i="8"/>
  <c r="C599" i="8"/>
  <c r="D599" i="8" s="1"/>
  <c r="E599" i="8" s="1"/>
  <c r="C499" i="8"/>
  <c r="D499" i="8" s="1"/>
  <c r="E499" i="8" s="1"/>
  <c r="C399" i="8"/>
  <c r="D399" i="8" s="1"/>
  <c r="E399" i="8" s="1"/>
  <c r="C299" i="8"/>
  <c r="C199" i="8"/>
  <c r="E199" i="8" s="1"/>
  <c r="C99" i="8"/>
  <c r="E99" i="8" s="1"/>
  <c r="C598" i="8"/>
  <c r="D598" i="8" s="1"/>
  <c r="E598" i="8" s="1"/>
  <c r="C498" i="8"/>
  <c r="D498" i="8" s="1"/>
  <c r="E498" i="8" s="1"/>
  <c r="C398" i="8"/>
  <c r="D398" i="8" s="1"/>
  <c r="E398" i="8" s="1"/>
  <c r="C298" i="8"/>
  <c r="E298" i="8" s="1"/>
  <c r="C198" i="8"/>
  <c r="E198" i="8"/>
  <c r="C98" i="8"/>
  <c r="C597" i="8"/>
  <c r="D597" i="8" s="1"/>
  <c r="E597" i="8" s="1"/>
  <c r="C497" i="8"/>
  <c r="D497" i="8" s="1"/>
  <c r="E497" i="8" s="1"/>
  <c r="C397" i="8"/>
  <c r="D397" i="8" s="1"/>
  <c r="E397" i="8" s="1"/>
  <c r="C297" i="8"/>
  <c r="C197" i="8"/>
  <c r="D197" i="8" s="1"/>
  <c r="C97" i="8"/>
  <c r="E97" i="8" s="1"/>
  <c r="C596" i="8"/>
  <c r="D596" i="8" s="1"/>
  <c r="E596" i="8" s="1"/>
  <c r="C496" i="8"/>
  <c r="D496" i="8" s="1"/>
  <c r="E496" i="8" s="1"/>
  <c r="C396" i="8"/>
  <c r="D396" i="8"/>
  <c r="E396" i="8" s="1"/>
  <c r="C296" i="8"/>
  <c r="C196" i="8"/>
  <c r="D196" i="8" s="1"/>
  <c r="C96" i="8"/>
  <c r="E96" i="8" s="1"/>
  <c r="C595" i="8"/>
  <c r="D595" i="8" s="1"/>
  <c r="E595" i="8" s="1"/>
  <c r="C495" i="8"/>
  <c r="D495" i="8" s="1"/>
  <c r="E495" i="8" s="1"/>
  <c r="C395" i="8"/>
  <c r="D395" i="8"/>
  <c r="E395" i="8" s="1"/>
  <c r="C295" i="8"/>
  <c r="C195" i="8"/>
  <c r="E195" i="8" s="1"/>
  <c r="C95" i="8"/>
  <c r="E95" i="8" s="1"/>
  <c r="C594" i="8"/>
  <c r="D594" i="8" s="1"/>
  <c r="E594" i="8" s="1"/>
  <c r="C494" i="8"/>
  <c r="D494" i="8" s="1"/>
  <c r="E494" i="8" s="1"/>
  <c r="C394" i="8"/>
  <c r="D394" i="8" s="1"/>
  <c r="E394" i="8" s="1"/>
  <c r="C294" i="8"/>
  <c r="D294" i="8" s="1"/>
  <c r="C194" i="8"/>
  <c r="D194" i="8" s="1"/>
  <c r="E194" i="8"/>
  <c r="C94" i="8"/>
  <c r="C593" i="8"/>
  <c r="D593" i="8" s="1"/>
  <c r="E593" i="8" s="1"/>
  <c r="C493" i="8"/>
  <c r="D493" i="8"/>
  <c r="E493" i="8" s="1"/>
  <c r="C393" i="8"/>
  <c r="D393" i="8" s="1"/>
  <c r="E393" i="8" s="1"/>
  <c r="C293" i="8"/>
  <c r="C193" i="8"/>
  <c r="D193" i="8" s="1"/>
  <c r="D93" i="8"/>
  <c r="C93" i="8"/>
  <c r="E93" i="8" s="1"/>
  <c r="C592" i="8"/>
  <c r="D592" i="8"/>
  <c r="E592" i="8" s="1"/>
  <c r="C492" i="8"/>
  <c r="D492" i="8" s="1"/>
  <c r="E492" i="8" s="1"/>
  <c r="C392" i="8"/>
  <c r="D392" i="8" s="1"/>
  <c r="E392" i="8" s="1"/>
  <c r="C292" i="8"/>
  <c r="E292" i="8" s="1"/>
  <c r="C192" i="8"/>
  <c r="D192" i="8" s="1"/>
  <c r="C92" i="8"/>
  <c r="C591" i="8"/>
  <c r="D591" i="8"/>
  <c r="E591" i="8" s="1"/>
  <c r="C491" i="8"/>
  <c r="D491" i="8" s="1"/>
  <c r="E491" i="8" s="1"/>
  <c r="C391" i="8"/>
  <c r="D391" i="8" s="1"/>
  <c r="E391" i="8" s="1"/>
  <c r="C291" i="8"/>
  <c r="C191" i="8"/>
  <c r="E191" i="8" s="1"/>
  <c r="C91" i="8"/>
  <c r="E91" i="8" s="1"/>
  <c r="C590" i="8"/>
  <c r="D590" i="8" s="1"/>
  <c r="E590" i="8" s="1"/>
  <c r="C490" i="8"/>
  <c r="D490" i="8" s="1"/>
  <c r="E490" i="8" s="1"/>
  <c r="C390" i="8"/>
  <c r="D390" i="8" s="1"/>
  <c r="E390" i="8" s="1"/>
  <c r="C290" i="8"/>
  <c r="D290" i="8" s="1"/>
  <c r="D190" i="8"/>
  <c r="C190" i="8"/>
  <c r="E190" i="8" s="1"/>
  <c r="C90" i="8"/>
  <c r="C589" i="8"/>
  <c r="D589" i="8" s="1"/>
  <c r="E589" i="8" s="1"/>
  <c r="C489" i="8"/>
  <c r="D489" i="8" s="1"/>
  <c r="E489" i="8" s="1"/>
  <c r="C389" i="8"/>
  <c r="D389" i="8" s="1"/>
  <c r="E389" i="8" s="1"/>
  <c r="C289" i="8"/>
  <c r="C189" i="8"/>
  <c r="C89" i="8"/>
  <c r="E89" i="8" s="1"/>
  <c r="C588" i="8"/>
  <c r="D588" i="8" s="1"/>
  <c r="E588" i="8" s="1"/>
  <c r="C488" i="8"/>
  <c r="D488" i="8" s="1"/>
  <c r="E488" i="8" s="1"/>
  <c r="C388" i="8"/>
  <c r="D388" i="8" s="1"/>
  <c r="E388" i="8" s="1"/>
  <c r="C288" i="8"/>
  <c r="E288" i="8" s="1"/>
  <c r="C188" i="8"/>
  <c r="C88" i="8"/>
  <c r="C587" i="8"/>
  <c r="D587" i="8" s="1"/>
  <c r="E587" i="8" s="1"/>
  <c r="C487" i="8"/>
  <c r="D487" i="8" s="1"/>
  <c r="E487" i="8" s="1"/>
  <c r="C387" i="8"/>
  <c r="D387" i="8" s="1"/>
  <c r="E387" i="8" s="1"/>
  <c r="C287" i="8"/>
  <c r="D287" i="8" s="1"/>
  <c r="C187" i="8"/>
  <c r="D187" i="8" s="1"/>
  <c r="C87" i="8"/>
  <c r="C586" i="8"/>
  <c r="D586" i="8" s="1"/>
  <c r="E586" i="8" s="1"/>
  <c r="C486" i="8"/>
  <c r="D486" i="8" s="1"/>
  <c r="E486" i="8" s="1"/>
  <c r="C386" i="8"/>
  <c r="D386" i="8" s="1"/>
  <c r="E386" i="8" s="1"/>
  <c r="C286" i="8"/>
  <c r="D286" i="8" s="1"/>
  <c r="C186" i="8"/>
  <c r="D186" i="8" s="1"/>
  <c r="C86" i="8"/>
  <c r="C585" i="8"/>
  <c r="D585" i="8" s="1"/>
  <c r="E585" i="8" s="1"/>
  <c r="C485" i="8"/>
  <c r="D485" i="8" s="1"/>
  <c r="E485" i="8" s="1"/>
  <c r="C385" i="8"/>
  <c r="D385" i="8" s="1"/>
  <c r="E385" i="8" s="1"/>
  <c r="C285" i="8"/>
  <c r="E285" i="8" s="1"/>
  <c r="C185" i="8"/>
  <c r="C85" i="8"/>
  <c r="E85" i="8" s="1"/>
  <c r="C584" i="8"/>
  <c r="D584" i="8" s="1"/>
  <c r="E584" i="8" s="1"/>
  <c r="C484" i="8"/>
  <c r="D484" i="8" s="1"/>
  <c r="E484" i="8" s="1"/>
  <c r="C384" i="8"/>
  <c r="D384" i="8" s="1"/>
  <c r="E384" i="8" s="1"/>
  <c r="C284" i="8"/>
  <c r="C184" i="8"/>
  <c r="C84" i="8"/>
  <c r="E84" i="8" s="1"/>
  <c r="C583" i="8"/>
  <c r="D583" i="8" s="1"/>
  <c r="E583" i="8" s="1"/>
  <c r="C483" i="8"/>
  <c r="D483" i="8" s="1"/>
  <c r="E483" i="8" s="1"/>
  <c r="C383" i="8"/>
  <c r="D383" i="8" s="1"/>
  <c r="E383" i="8" s="1"/>
  <c r="C283" i="8"/>
  <c r="C183" i="8"/>
  <c r="D183" i="8" s="1"/>
  <c r="C83" i="8"/>
  <c r="E83" i="8" s="1"/>
  <c r="C582" i="8"/>
  <c r="D582" i="8"/>
  <c r="E582" i="8" s="1"/>
  <c r="C482" i="8"/>
  <c r="D482" i="8" s="1"/>
  <c r="E482" i="8" s="1"/>
  <c r="C382" i="8"/>
  <c r="D382" i="8" s="1"/>
  <c r="E382" i="8" s="1"/>
  <c r="C282" i="8"/>
  <c r="D282" i="8" s="1"/>
  <c r="C182" i="8"/>
  <c r="C82" i="8"/>
  <c r="C581" i="8"/>
  <c r="D581" i="8"/>
  <c r="E581" i="8" s="1"/>
  <c r="C481" i="8"/>
  <c r="D481" i="8" s="1"/>
  <c r="E481" i="8" s="1"/>
  <c r="C381" i="8"/>
  <c r="D381" i="8" s="1"/>
  <c r="E381" i="8" s="1"/>
  <c r="C281" i="8"/>
  <c r="E281" i="8" s="1"/>
  <c r="C181" i="8"/>
  <c r="D81" i="8"/>
  <c r="C81" i="8"/>
  <c r="E81" i="8" s="1"/>
  <c r="C580" i="8"/>
  <c r="D580" i="8" s="1"/>
  <c r="E580" i="8" s="1"/>
  <c r="C480" i="8"/>
  <c r="D480" i="8" s="1"/>
  <c r="E480" i="8" s="1"/>
  <c r="C380" i="8"/>
  <c r="D380" i="8" s="1"/>
  <c r="E380" i="8" s="1"/>
  <c r="C280" i="8"/>
  <c r="E280" i="8" s="1"/>
  <c r="C180" i="8"/>
  <c r="C80" i="8"/>
  <c r="E80" i="8"/>
  <c r="C579" i="8"/>
  <c r="D579" i="8" s="1"/>
  <c r="E579" i="8" s="1"/>
  <c r="C479" i="8"/>
  <c r="D479" i="8" s="1"/>
  <c r="E479" i="8" s="1"/>
  <c r="C379" i="8"/>
  <c r="D379" i="8" s="1"/>
  <c r="E379" i="8" s="1"/>
  <c r="C279" i="8"/>
  <c r="C179" i="8"/>
  <c r="D179" i="8" s="1"/>
  <c r="C79" i="8"/>
  <c r="E79" i="8" s="1"/>
  <c r="C578" i="8"/>
  <c r="D578" i="8" s="1"/>
  <c r="E578" i="8" s="1"/>
  <c r="C478" i="8"/>
  <c r="D478" i="8" s="1"/>
  <c r="E478" i="8" s="1"/>
  <c r="C378" i="8"/>
  <c r="D378" i="8" s="1"/>
  <c r="E378" i="8" s="1"/>
  <c r="C278" i="8"/>
  <c r="D278" i="8" s="1"/>
  <c r="C178" i="8"/>
  <c r="D178" i="8" s="1"/>
  <c r="C78" i="8"/>
  <c r="C577" i="8"/>
  <c r="D577" i="8" s="1"/>
  <c r="E577" i="8" s="1"/>
  <c r="C477" i="8"/>
  <c r="D477" i="8" s="1"/>
  <c r="E477" i="8" s="1"/>
  <c r="C377" i="8"/>
  <c r="D377" i="8"/>
  <c r="E377" i="8" s="1"/>
  <c r="C277" i="8"/>
  <c r="E277" i="8" s="1"/>
  <c r="C177" i="8"/>
  <c r="C77" i="8"/>
  <c r="E77" i="8" s="1"/>
  <c r="C576" i="8"/>
  <c r="D576" i="8" s="1"/>
  <c r="E576" i="8" s="1"/>
  <c r="C476" i="8"/>
  <c r="D476" i="8" s="1"/>
  <c r="E476" i="8" s="1"/>
  <c r="C376" i="8"/>
  <c r="D376" i="8" s="1"/>
  <c r="E376" i="8" s="1"/>
  <c r="C276" i="8"/>
  <c r="E276" i="8"/>
  <c r="C176" i="8"/>
  <c r="C76" i="8"/>
  <c r="E76" i="8" s="1"/>
  <c r="C575" i="8"/>
  <c r="D575" i="8" s="1"/>
  <c r="E575" i="8" s="1"/>
  <c r="C475" i="8"/>
  <c r="D475" i="8" s="1"/>
  <c r="E475" i="8" s="1"/>
  <c r="C375" i="8"/>
  <c r="D375" i="8" s="1"/>
  <c r="E375" i="8" s="1"/>
  <c r="C275" i="8"/>
  <c r="C175" i="8"/>
  <c r="E175" i="8" s="1"/>
  <c r="C75" i="8"/>
  <c r="C574" i="8"/>
  <c r="D574" i="8"/>
  <c r="E574" i="8" s="1"/>
  <c r="C474" i="8"/>
  <c r="D474" i="8" s="1"/>
  <c r="E474" i="8" s="1"/>
  <c r="C374" i="8"/>
  <c r="D374" i="8"/>
  <c r="E374" i="8" s="1"/>
  <c r="C274" i="8"/>
  <c r="C174" i="8"/>
  <c r="D174" i="8" s="1"/>
  <c r="C74" i="8"/>
  <c r="E74" i="8" s="1"/>
  <c r="D74" i="8"/>
  <c r="C573" i="8"/>
  <c r="D573" i="8" s="1"/>
  <c r="E573" i="8" s="1"/>
  <c r="C473" i="8"/>
  <c r="D473" i="8" s="1"/>
  <c r="E473" i="8" s="1"/>
  <c r="C373" i="8"/>
  <c r="D373" i="8"/>
  <c r="E373" i="8" s="1"/>
  <c r="C273" i="8"/>
  <c r="C173" i="8"/>
  <c r="D173" i="8" s="1"/>
  <c r="E173" i="8"/>
  <c r="C73" i="8"/>
  <c r="E73" i="8" s="1"/>
  <c r="C572" i="8"/>
  <c r="D572" i="8" s="1"/>
  <c r="E572" i="8" s="1"/>
  <c r="C472" i="8"/>
  <c r="D472" i="8" s="1"/>
  <c r="E472" i="8" s="1"/>
  <c r="C372" i="8"/>
  <c r="D372" i="8" s="1"/>
  <c r="E372" i="8" s="1"/>
  <c r="C272" i="8"/>
  <c r="D272" i="8" s="1"/>
  <c r="C172" i="8"/>
  <c r="D172" i="8"/>
  <c r="C72" i="8"/>
  <c r="D72" i="8" s="1"/>
  <c r="C571" i="8"/>
  <c r="D571" i="8"/>
  <c r="E571" i="8" s="1"/>
  <c r="C471" i="8"/>
  <c r="D471" i="8" s="1"/>
  <c r="E471" i="8" s="1"/>
  <c r="C371" i="8"/>
  <c r="D371" i="8"/>
  <c r="E371" i="8" s="1"/>
  <c r="C271" i="8"/>
  <c r="C171" i="8"/>
  <c r="E171" i="8" s="1"/>
  <c r="C71" i="8"/>
  <c r="E71" i="8" s="1"/>
  <c r="D71" i="8"/>
  <c r="C570" i="8"/>
  <c r="D570" i="8" s="1"/>
  <c r="E570" i="8" s="1"/>
  <c r="C470" i="8"/>
  <c r="D470" i="8" s="1"/>
  <c r="E470" i="8" s="1"/>
  <c r="C370" i="8"/>
  <c r="D370" i="8" s="1"/>
  <c r="E370" i="8" s="1"/>
  <c r="C270" i="8"/>
  <c r="D270" i="8" s="1"/>
  <c r="C170" i="8"/>
  <c r="E170" i="8" s="1"/>
  <c r="C70" i="8"/>
  <c r="D70" i="8" s="1"/>
  <c r="C569" i="8"/>
  <c r="D569" i="8" s="1"/>
  <c r="E569" i="8" s="1"/>
  <c r="C469" i="8"/>
  <c r="D469" i="8"/>
  <c r="E469" i="8" s="1"/>
  <c r="C369" i="8"/>
  <c r="D369" i="8" s="1"/>
  <c r="E369" i="8" s="1"/>
  <c r="C269" i="8"/>
  <c r="D269" i="8" s="1"/>
  <c r="C169" i="8"/>
  <c r="E169" i="8"/>
  <c r="C69" i="8"/>
  <c r="D69" i="8" s="1"/>
  <c r="C568" i="8"/>
  <c r="D568" i="8"/>
  <c r="E568" i="8" s="1"/>
  <c r="C468" i="8"/>
  <c r="D468" i="8" s="1"/>
  <c r="E468" i="8" s="1"/>
  <c r="C368" i="8"/>
  <c r="D368" i="8"/>
  <c r="E368" i="8" s="1"/>
  <c r="C268" i="8"/>
  <c r="D268" i="8" s="1"/>
  <c r="C168" i="8"/>
  <c r="C68" i="8"/>
  <c r="C567" i="8"/>
  <c r="D567" i="8"/>
  <c r="E567" i="8" s="1"/>
  <c r="C467" i="8"/>
  <c r="D467" i="8" s="1"/>
  <c r="E467" i="8" s="1"/>
  <c r="C367" i="8"/>
  <c r="D367" i="8"/>
  <c r="E367" i="8" s="1"/>
  <c r="C267" i="8"/>
  <c r="C167" i="8"/>
  <c r="D167" i="8" s="1"/>
  <c r="C67" i="8"/>
  <c r="C566" i="8"/>
  <c r="D566" i="8"/>
  <c r="E566" i="8" s="1"/>
  <c r="C466" i="8"/>
  <c r="D466" i="8" s="1"/>
  <c r="E466" i="8" s="1"/>
  <c r="C366" i="8"/>
  <c r="D366" i="8"/>
  <c r="E366" i="8" s="1"/>
  <c r="C266" i="8"/>
  <c r="C166" i="8"/>
  <c r="D166" i="8" s="1"/>
  <c r="C66" i="8"/>
  <c r="E66" i="8" s="1"/>
  <c r="D66" i="8"/>
  <c r="C565" i="8"/>
  <c r="D565" i="8" s="1"/>
  <c r="E565" i="8" s="1"/>
  <c r="C465" i="8"/>
  <c r="D465" i="8" s="1"/>
  <c r="E465" i="8" s="1"/>
  <c r="C365" i="8"/>
  <c r="D365" i="8" s="1"/>
  <c r="E365" i="8" s="1"/>
  <c r="C265" i="8"/>
  <c r="D265" i="8" s="1"/>
  <c r="C165" i="8"/>
  <c r="E165" i="8" s="1"/>
  <c r="C65" i="8"/>
  <c r="D65" i="8" s="1"/>
  <c r="C564" i="8"/>
  <c r="D564" i="8" s="1"/>
  <c r="E564" i="8" s="1"/>
  <c r="C464" i="8"/>
  <c r="D464" i="8"/>
  <c r="E464" i="8" s="1"/>
  <c r="C364" i="8"/>
  <c r="D364" i="8" s="1"/>
  <c r="E364" i="8" s="1"/>
  <c r="C264" i="8"/>
  <c r="E264" i="8" s="1"/>
  <c r="C164" i="8"/>
  <c r="D164" i="8" s="1"/>
  <c r="C64" i="8"/>
  <c r="D64" i="8" s="1"/>
  <c r="C563" i="8"/>
  <c r="D563" i="8" s="1"/>
  <c r="E563" i="8" s="1"/>
  <c r="C463" i="8"/>
  <c r="D463" i="8" s="1"/>
  <c r="E463" i="8" s="1"/>
  <c r="C363" i="8"/>
  <c r="D363" i="8" s="1"/>
  <c r="E363" i="8" s="1"/>
  <c r="C263" i="8"/>
  <c r="E263" i="8" s="1"/>
  <c r="D263" i="8"/>
  <c r="C163" i="8"/>
  <c r="E163" i="8"/>
  <c r="C63" i="8"/>
  <c r="E63" i="8" s="1"/>
  <c r="C562" i="8"/>
  <c r="D562" i="8" s="1"/>
  <c r="E562" i="8" s="1"/>
  <c r="C462" i="8"/>
  <c r="D462" i="8"/>
  <c r="E462" i="8" s="1"/>
  <c r="C362" i="8"/>
  <c r="D362" i="8" s="1"/>
  <c r="E362" i="8" s="1"/>
  <c r="C262" i="8"/>
  <c r="D262" i="8" s="1"/>
  <c r="C162" i="8"/>
  <c r="E162" i="8"/>
  <c r="C62" i="8"/>
  <c r="D62" i="8" s="1"/>
  <c r="C561" i="8"/>
  <c r="D561" i="8" s="1"/>
  <c r="E561" i="8" s="1"/>
  <c r="C461" i="8"/>
  <c r="D461" i="8" s="1"/>
  <c r="E461" i="8" s="1"/>
  <c r="C361" i="8"/>
  <c r="D361" i="8" s="1"/>
  <c r="E361" i="8" s="1"/>
  <c r="C261" i="8"/>
  <c r="D261" i="8" s="1"/>
  <c r="C161" i="8"/>
  <c r="D161" i="8" s="1"/>
  <c r="C61" i="8"/>
  <c r="D61" i="8" s="1"/>
  <c r="C560" i="8"/>
  <c r="D560" i="8" s="1"/>
  <c r="E560" i="8" s="1"/>
  <c r="C460" i="8"/>
  <c r="D460" i="8"/>
  <c r="E460" i="8" s="1"/>
  <c r="C360" i="8"/>
  <c r="D360" i="8" s="1"/>
  <c r="E360" i="8" s="1"/>
  <c r="C260" i="8"/>
  <c r="D260" i="8"/>
  <c r="C160" i="8"/>
  <c r="D160" i="8" s="1"/>
  <c r="C60" i="8"/>
  <c r="D60" i="8"/>
  <c r="C559" i="8"/>
  <c r="D559" i="8" s="1"/>
  <c r="E559" i="8" s="1"/>
  <c r="C459" i="8"/>
  <c r="D459" i="8" s="1"/>
  <c r="E459" i="8" s="1"/>
  <c r="C359" i="8"/>
  <c r="D359" i="8"/>
  <c r="E359" i="8" s="1"/>
  <c r="C259" i="8"/>
  <c r="D259" i="8" s="1"/>
  <c r="C159" i="8"/>
  <c r="D159" i="8" s="1"/>
  <c r="E159" i="8"/>
  <c r="C59" i="8"/>
  <c r="D59" i="8" s="1"/>
  <c r="C558" i="8"/>
  <c r="D558" i="8"/>
  <c r="E558" i="8" s="1"/>
  <c r="C458" i="8"/>
  <c r="D458" i="8" s="1"/>
  <c r="E458" i="8" s="1"/>
  <c r="C358" i="8"/>
  <c r="D358" i="8"/>
  <c r="E358" i="8" s="1"/>
  <c r="C258" i="8"/>
  <c r="E258" i="8" s="1"/>
  <c r="C158" i="8"/>
  <c r="E158" i="8" s="1"/>
  <c r="C58" i="8"/>
  <c r="D58" i="8" s="1"/>
  <c r="C557" i="8"/>
  <c r="D557" i="8" s="1"/>
  <c r="E557" i="8" s="1"/>
  <c r="C457" i="8"/>
  <c r="D457" i="8" s="1"/>
  <c r="E457" i="8" s="1"/>
  <c r="C357" i="8"/>
  <c r="D357" i="8" s="1"/>
  <c r="E357" i="8" s="1"/>
  <c r="C257" i="8"/>
  <c r="E257" i="8" s="1"/>
  <c r="C157" i="8"/>
  <c r="E157" i="8" s="1"/>
  <c r="C57" i="8"/>
  <c r="E57" i="8" s="1"/>
  <c r="C556" i="8"/>
  <c r="D556" i="8"/>
  <c r="E556" i="8" s="1"/>
  <c r="C456" i="8"/>
  <c r="D456" i="8" s="1"/>
  <c r="E456" i="8" s="1"/>
  <c r="C356" i="8"/>
  <c r="D356" i="8" s="1"/>
  <c r="E356" i="8" s="1"/>
  <c r="C256" i="8"/>
  <c r="E256" i="8" s="1"/>
  <c r="D256" i="8"/>
  <c r="C156" i="8"/>
  <c r="C56" i="8"/>
  <c r="E56" i="8" s="1"/>
  <c r="C555" i="8"/>
  <c r="D555" i="8"/>
  <c r="E555" i="8" s="1"/>
  <c r="C455" i="8"/>
  <c r="D455" i="8"/>
  <c r="E455" i="8" s="1"/>
  <c r="C355" i="8"/>
  <c r="D355" i="8" s="1"/>
  <c r="E355" i="8"/>
  <c r="C255" i="8"/>
  <c r="E255" i="8"/>
  <c r="C155" i="8"/>
  <c r="D155" i="8"/>
  <c r="C55" i="8"/>
  <c r="C554" i="8"/>
  <c r="D554" i="8" s="1"/>
  <c r="E554" i="8" s="1"/>
  <c r="C454" i="8"/>
  <c r="D454" i="8"/>
  <c r="E454" i="8" s="1"/>
  <c r="C354" i="8"/>
  <c r="D354" i="8" s="1"/>
  <c r="E354" i="8" s="1"/>
  <c r="C254" i="8"/>
  <c r="D254" i="8"/>
  <c r="C154" i="8"/>
  <c r="C54" i="8"/>
  <c r="E54" i="8" s="1"/>
  <c r="C553" i="8"/>
  <c r="D553" i="8" s="1"/>
  <c r="E553" i="8" s="1"/>
  <c r="C453" i="8"/>
  <c r="D453" i="8"/>
  <c r="E453" i="8" s="1"/>
  <c r="C353" i="8"/>
  <c r="D353" i="8" s="1"/>
  <c r="E353" i="8" s="1"/>
  <c r="C253" i="8"/>
  <c r="E253" i="8"/>
  <c r="C153" i="8"/>
  <c r="D153" i="8" s="1"/>
  <c r="C53" i="8"/>
  <c r="C552" i="8"/>
  <c r="D552" i="8" s="1"/>
  <c r="E552" i="8" s="1"/>
  <c r="C452" i="8"/>
  <c r="D452" i="8"/>
  <c r="E452" i="8" s="1"/>
  <c r="C352" i="8"/>
  <c r="D352" i="8" s="1"/>
  <c r="E352" i="8" s="1"/>
  <c r="C252" i="8"/>
  <c r="E252" i="8" s="1"/>
  <c r="C152" i="8"/>
  <c r="C52" i="8"/>
  <c r="E52" i="8" s="1"/>
  <c r="C551" i="8"/>
  <c r="D551" i="8" s="1"/>
  <c r="E551" i="8" s="1"/>
  <c r="C451" i="8"/>
  <c r="D451" i="8"/>
  <c r="E451" i="8" s="1"/>
  <c r="C351" i="8"/>
  <c r="D351" i="8" s="1"/>
  <c r="E351" i="8" s="1"/>
  <c r="C251" i="8"/>
  <c r="E251" i="8" s="1"/>
  <c r="C151" i="8"/>
  <c r="D151" i="8"/>
  <c r="C51" i="8"/>
  <c r="E51" i="8" s="1"/>
  <c r="C550" i="8"/>
  <c r="D550" i="8" s="1"/>
  <c r="E550" i="8" s="1"/>
  <c r="C450" i="8"/>
  <c r="D450" i="8"/>
  <c r="E450" i="8" s="1"/>
  <c r="C350" i="8"/>
  <c r="D350" i="8" s="1"/>
  <c r="E350" i="8" s="1"/>
  <c r="C250" i="8"/>
  <c r="D250" i="8"/>
  <c r="C150" i="8"/>
  <c r="C50" i="8"/>
  <c r="E50" i="8" s="1"/>
  <c r="C549" i="8"/>
  <c r="D549" i="8" s="1"/>
  <c r="E549" i="8" s="1"/>
  <c r="C449" i="8"/>
  <c r="D449" i="8"/>
  <c r="E449" i="8" s="1"/>
  <c r="C349" i="8"/>
  <c r="D349" i="8" s="1"/>
  <c r="E349" i="8" s="1"/>
  <c r="C249" i="8"/>
  <c r="E249" i="8"/>
  <c r="C149" i="8"/>
  <c r="E149" i="8" s="1"/>
  <c r="C49" i="8"/>
  <c r="C548" i="8"/>
  <c r="D548" i="8" s="1"/>
  <c r="E548" i="8" s="1"/>
  <c r="C448" i="8"/>
  <c r="D448" i="8"/>
  <c r="E448" i="8" s="1"/>
  <c r="C348" i="8"/>
  <c r="D348" i="8" s="1"/>
  <c r="E348" i="8" s="1"/>
  <c r="C248" i="8"/>
  <c r="D248" i="8"/>
  <c r="C148" i="8"/>
  <c r="C48" i="8"/>
  <c r="E48" i="8" s="1"/>
  <c r="C547" i="8"/>
  <c r="D547" i="8" s="1"/>
  <c r="E547" i="8" s="1"/>
  <c r="C447" i="8"/>
  <c r="D447" i="8"/>
  <c r="E447" i="8" s="1"/>
  <c r="C347" i="8"/>
  <c r="D347" i="8" s="1"/>
  <c r="E347" i="8" s="1"/>
  <c r="C247" i="8"/>
  <c r="E247" i="8" s="1"/>
  <c r="C147" i="8"/>
  <c r="D147" i="8" s="1"/>
  <c r="C47" i="8"/>
  <c r="D47" i="8" s="1"/>
  <c r="C546" i="8"/>
  <c r="D546" i="8" s="1"/>
  <c r="E546" i="8" s="1"/>
  <c r="C446" i="8"/>
  <c r="D446" i="8" s="1"/>
  <c r="E446" i="8" s="1"/>
  <c r="C346" i="8"/>
  <c r="D346" i="8" s="1"/>
  <c r="E346" i="8" s="1"/>
  <c r="C246" i="8"/>
  <c r="D246" i="8"/>
  <c r="C146" i="8"/>
  <c r="C46" i="8"/>
  <c r="E46" i="8" s="1"/>
  <c r="C545" i="8"/>
  <c r="D545" i="8" s="1"/>
  <c r="E545" i="8" s="1"/>
  <c r="C445" i="8"/>
  <c r="D445" i="8" s="1"/>
  <c r="E445" i="8" s="1"/>
  <c r="C345" i="8"/>
  <c r="D345" i="8" s="1"/>
  <c r="E345" i="8" s="1"/>
  <c r="C245" i="8"/>
  <c r="E245" i="8"/>
  <c r="C145" i="8"/>
  <c r="C45" i="8"/>
  <c r="D45" i="8" s="1"/>
  <c r="C544" i="8"/>
  <c r="D544" i="8" s="1"/>
  <c r="E544" i="8" s="1"/>
  <c r="C444" i="8"/>
  <c r="D444" i="8" s="1"/>
  <c r="E444" i="8" s="1"/>
  <c r="C344" i="8"/>
  <c r="D344" i="8"/>
  <c r="E344" i="8" s="1"/>
  <c r="C244" i="8"/>
  <c r="E244" i="8" s="1"/>
  <c r="C144" i="8"/>
  <c r="E144" i="8" s="1"/>
  <c r="C44" i="8"/>
  <c r="C543" i="8"/>
  <c r="D543" i="8"/>
  <c r="E543" i="8" s="1"/>
  <c r="C443" i="8"/>
  <c r="D443" i="8" s="1"/>
  <c r="E443" i="8" s="1"/>
  <c r="C343" i="8"/>
  <c r="D343" i="8"/>
  <c r="E343" i="8" s="1"/>
  <c r="C243" i="8"/>
  <c r="E243" i="8" s="1"/>
  <c r="C143" i="8"/>
  <c r="D143" i="8" s="1"/>
  <c r="C43" i="8"/>
  <c r="E43" i="8" s="1"/>
  <c r="C542" i="8"/>
  <c r="D542" i="8" s="1"/>
  <c r="E542" i="8" s="1"/>
  <c r="C442" i="8"/>
  <c r="D442" i="8" s="1"/>
  <c r="E442" i="8" s="1"/>
  <c r="C342" i="8"/>
  <c r="D342" i="8" s="1"/>
  <c r="E342" i="8" s="1"/>
  <c r="C242" i="8"/>
  <c r="E242" i="8" s="1"/>
  <c r="C142" i="8"/>
  <c r="E142" i="8" s="1"/>
  <c r="C42" i="8"/>
  <c r="C541" i="8"/>
  <c r="D541" i="8" s="1"/>
  <c r="E541" i="8" s="1"/>
  <c r="C441" i="8"/>
  <c r="D441" i="8" s="1"/>
  <c r="E441" i="8" s="1"/>
  <c r="C341" i="8"/>
  <c r="D341" i="8" s="1"/>
  <c r="E341" i="8" s="1"/>
  <c r="C241" i="8"/>
  <c r="E241" i="8" s="1"/>
  <c r="C141" i="8"/>
  <c r="D141" i="8" s="1"/>
  <c r="C41" i="8"/>
  <c r="D41" i="8" s="1"/>
  <c r="C540" i="8"/>
  <c r="D540" i="8" s="1"/>
  <c r="E540" i="8" s="1"/>
  <c r="C440" i="8"/>
  <c r="D440" i="8" s="1"/>
  <c r="E440" i="8" s="1"/>
  <c r="C340" i="8"/>
  <c r="D340" i="8" s="1"/>
  <c r="E340" i="8" s="1"/>
  <c r="C240" i="8"/>
  <c r="E240" i="8"/>
  <c r="C140" i="8"/>
  <c r="E140" i="8" s="1"/>
  <c r="C40" i="8"/>
  <c r="C539" i="8"/>
  <c r="D539" i="8" s="1"/>
  <c r="E539" i="8" s="1"/>
  <c r="C439" i="8"/>
  <c r="D439" i="8" s="1"/>
  <c r="E439" i="8" s="1"/>
  <c r="C339" i="8"/>
  <c r="D339" i="8" s="1"/>
  <c r="E339" i="8" s="1"/>
  <c r="C239" i="8"/>
  <c r="E239" i="8" s="1"/>
  <c r="C139" i="8"/>
  <c r="D139" i="8" s="1"/>
  <c r="C39" i="8"/>
  <c r="D39" i="8" s="1"/>
  <c r="C538" i="8"/>
  <c r="D538" i="8" s="1"/>
  <c r="E538" i="8" s="1"/>
  <c r="C438" i="8"/>
  <c r="D438" i="8" s="1"/>
  <c r="E438" i="8" s="1"/>
  <c r="C338" i="8"/>
  <c r="D338" i="8" s="1"/>
  <c r="E338" i="8" s="1"/>
  <c r="C238" i="8"/>
  <c r="D238" i="8" s="1"/>
  <c r="C138" i="8"/>
  <c r="E138" i="8" s="1"/>
  <c r="C38" i="8"/>
  <c r="C537" i="8"/>
  <c r="D537" i="8"/>
  <c r="E537" i="8" s="1"/>
  <c r="C437" i="8"/>
  <c r="D437" i="8" s="1"/>
  <c r="E437" i="8" s="1"/>
  <c r="C337" i="8"/>
  <c r="D337" i="8"/>
  <c r="E337" i="8" s="1"/>
  <c r="C237" i="8"/>
  <c r="E237" i="8" s="1"/>
  <c r="C137" i="8"/>
  <c r="E137" i="8" s="1"/>
  <c r="C37" i="8"/>
  <c r="D37" i="8" s="1"/>
  <c r="C536" i="8"/>
  <c r="D536" i="8" s="1"/>
  <c r="E536" i="8" s="1"/>
  <c r="C436" i="8"/>
  <c r="D436" i="8"/>
  <c r="E436" i="8" s="1"/>
  <c r="C336" i="8"/>
  <c r="D336" i="8" s="1"/>
  <c r="E336" i="8" s="1"/>
  <c r="C236" i="8"/>
  <c r="D236" i="8"/>
  <c r="C136" i="8"/>
  <c r="E136" i="8" s="1"/>
  <c r="C36" i="8"/>
  <c r="C535" i="8"/>
  <c r="D535" i="8" s="1"/>
  <c r="E535" i="8" s="1"/>
  <c r="C435" i="8"/>
  <c r="D435" i="8" s="1"/>
  <c r="E435" i="8" s="1"/>
  <c r="C335" i="8"/>
  <c r="D335" i="8" s="1"/>
  <c r="E335" i="8" s="1"/>
  <c r="C235" i="8"/>
  <c r="E235" i="8" s="1"/>
  <c r="C135" i="8"/>
  <c r="C35" i="8"/>
  <c r="D35" i="8" s="1"/>
  <c r="C534" i="8"/>
  <c r="D534" i="8" s="1"/>
  <c r="E534" i="8" s="1"/>
  <c r="C434" i="8"/>
  <c r="D434" i="8" s="1"/>
  <c r="E434" i="8" s="1"/>
  <c r="C334" i="8"/>
  <c r="D334" i="8" s="1"/>
  <c r="E334" i="8" s="1"/>
  <c r="C234" i="8"/>
  <c r="D234" i="8"/>
  <c r="C134" i="8"/>
  <c r="D134" i="8" s="1"/>
  <c r="C34" i="8"/>
  <c r="D34" i="8" s="1"/>
  <c r="E34" i="8"/>
  <c r="C533" i="8"/>
  <c r="D533" i="8" s="1"/>
  <c r="E533" i="8" s="1"/>
  <c r="C433" i="8"/>
  <c r="D433" i="8" s="1"/>
  <c r="E433" i="8" s="1"/>
  <c r="C333" i="8"/>
  <c r="D333" i="8"/>
  <c r="E333" i="8" s="1"/>
  <c r="C233" i="8"/>
  <c r="E233" i="8" s="1"/>
  <c r="C133" i="8"/>
  <c r="D133" i="8" s="1"/>
  <c r="C33" i="8"/>
  <c r="E33" i="8" s="1"/>
  <c r="C532" i="8"/>
  <c r="D532" i="8" s="1"/>
  <c r="E532" i="8" s="1"/>
  <c r="C432" i="8"/>
  <c r="D432" i="8" s="1"/>
  <c r="E432" i="8" s="1"/>
  <c r="C332" i="8"/>
  <c r="D332" i="8" s="1"/>
  <c r="E332" i="8" s="1"/>
  <c r="C232" i="8"/>
  <c r="D232" i="8" s="1"/>
  <c r="C132" i="8"/>
  <c r="E132" i="8" s="1"/>
  <c r="D32" i="8"/>
  <c r="C32" i="8"/>
  <c r="E32" i="8"/>
  <c r="C531" i="8"/>
  <c r="D531" i="8" s="1"/>
  <c r="E531" i="8" s="1"/>
  <c r="C431" i="8"/>
  <c r="D431" i="8" s="1"/>
  <c r="E431" i="8" s="1"/>
  <c r="C331" i="8"/>
  <c r="D331" i="8"/>
  <c r="E331" i="8" s="1"/>
  <c r="C231" i="8"/>
  <c r="E231" i="8" s="1"/>
  <c r="C131" i="8"/>
  <c r="C31" i="8"/>
  <c r="E31" i="8" s="1"/>
  <c r="C530" i="8"/>
  <c r="D530" i="8" s="1"/>
  <c r="E530" i="8" s="1"/>
  <c r="C430" i="8"/>
  <c r="D430" i="8" s="1"/>
  <c r="E430" i="8" s="1"/>
  <c r="C330" i="8"/>
  <c r="D330" i="8" s="1"/>
  <c r="E330" i="8" s="1"/>
  <c r="C230" i="8"/>
  <c r="E230" i="8" s="1"/>
  <c r="C130" i="8"/>
  <c r="D30" i="8"/>
  <c r="C30" i="8"/>
  <c r="E30" i="8"/>
  <c r="C529" i="8"/>
  <c r="D529" i="8" s="1"/>
  <c r="E529" i="8" s="1"/>
  <c r="C429" i="8"/>
  <c r="D429" i="8" s="1"/>
  <c r="E429" i="8" s="1"/>
  <c r="C329" i="8"/>
  <c r="D329" i="8"/>
  <c r="E329" i="8" s="1"/>
  <c r="D229" i="8"/>
  <c r="C229" i="8"/>
  <c r="E229" i="8" s="1"/>
  <c r="C129" i="8"/>
  <c r="E129" i="8" s="1"/>
  <c r="C29" i="8"/>
  <c r="C528" i="8"/>
  <c r="D528" i="8" s="1"/>
  <c r="E528" i="8" s="1"/>
  <c r="C428" i="8"/>
  <c r="D428" i="8"/>
  <c r="E428" i="8" s="1"/>
  <c r="C328" i="8"/>
  <c r="D328" i="8" s="1"/>
  <c r="E328" i="8" s="1"/>
  <c r="C228" i="8"/>
  <c r="E228" i="8" s="1"/>
  <c r="C128" i="8"/>
  <c r="E128" i="8" s="1"/>
  <c r="C28" i="8"/>
  <c r="E28" i="8" s="1"/>
  <c r="C527" i="8"/>
  <c r="D527" i="8" s="1"/>
  <c r="E527" i="8" s="1"/>
  <c r="C427" i="8"/>
  <c r="D427" i="8" s="1"/>
  <c r="E427" i="8" s="1"/>
  <c r="C327" i="8"/>
  <c r="D327" i="8" s="1"/>
  <c r="E327" i="8" s="1"/>
  <c r="C227" i="8"/>
  <c r="D227" i="8" s="1"/>
  <c r="E227" i="8"/>
  <c r="C127" i="8"/>
  <c r="D127" i="8"/>
  <c r="C27" i="8"/>
  <c r="D27" i="8" s="1"/>
  <c r="C526" i="8"/>
  <c r="D526" i="8" s="1"/>
  <c r="E526" i="8" s="1"/>
  <c r="C426" i="8"/>
  <c r="D426" i="8"/>
  <c r="E426" i="8" s="1"/>
  <c r="C326" i="8"/>
  <c r="D326" i="8" s="1"/>
  <c r="E326" i="8" s="1"/>
  <c r="C226" i="8"/>
  <c r="C126" i="8"/>
  <c r="E126" i="8"/>
  <c r="C26" i="8"/>
  <c r="E26" i="8" s="1"/>
  <c r="C525" i="8"/>
  <c r="D525" i="8"/>
  <c r="E525" i="8" s="1"/>
  <c r="C425" i="8"/>
  <c r="D425" i="8" s="1"/>
  <c r="E425" i="8" s="1"/>
  <c r="C325" i="8"/>
  <c r="D325" i="8"/>
  <c r="E325" i="8" s="1"/>
  <c r="C225" i="8"/>
  <c r="E125" i="8"/>
  <c r="C125" i="8"/>
  <c r="D125" i="8"/>
  <c r="C25" i="8"/>
  <c r="E25" i="8" s="1"/>
  <c r="C524" i="8"/>
  <c r="D524" i="8"/>
  <c r="E524" i="8" s="1"/>
  <c r="C424" i="8"/>
  <c r="D424" i="8" s="1"/>
  <c r="E424" i="8" s="1"/>
  <c r="C324" i="8"/>
  <c r="D324" i="8" s="1"/>
  <c r="E324" i="8" s="1"/>
  <c r="C224" i="8"/>
  <c r="E224" i="8" s="1"/>
  <c r="C124" i="8"/>
  <c r="E124" i="8" s="1"/>
  <c r="C24" i="8"/>
  <c r="D24" i="8" s="1"/>
  <c r="C523" i="8"/>
  <c r="D523" i="8" s="1"/>
  <c r="E523" i="8" s="1"/>
  <c r="C423" i="8"/>
  <c r="D423" i="8"/>
  <c r="E423" i="8" s="1"/>
  <c r="C323" i="8"/>
  <c r="D323" i="8" s="1"/>
  <c r="E323" i="8" s="1"/>
  <c r="C223" i="8"/>
  <c r="D223" i="8"/>
  <c r="C123" i="8"/>
  <c r="E123" i="8" s="1"/>
  <c r="D123" i="8"/>
  <c r="C23" i="8"/>
  <c r="E23" i="8"/>
  <c r="C522" i="8"/>
  <c r="D522" i="8"/>
  <c r="E522" i="8" s="1"/>
  <c r="C422" i="8"/>
  <c r="D422" i="8" s="1"/>
  <c r="E422" i="8" s="1"/>
  <c r="C322" i="8"/>
  <c r="D322" i="8" s="1"/>
  <c r="E322" i="8" s="1"/>
  <c r="C222" i="8"/>
  <c r="C122" i="8"/>
  <c r="C22" i="8"/>
  <c r="D22" i="8" s="1"/>
  <c r="C521" i="8"/>
  <c r="D521" i="8" s="1"/>
  <c r="E521" i="8" s="1"/>
  <c r="C421" i="8"/>
  <c r="D421" i="8"/>
  <c r="E421" i="8" s="1"/>
  <c r="C321" i="8"/>
  <c r="D321" i="8" s="1"/>
  <c r="E321" i="8" s="1"/>
  <c r="C221" i="8"/>
  <c r="D221" i="8"/>
  <c r="C121" i="8"/>
  <c r="C21" i="8"/>
  <c r="E21" i="8"/>
  <c r="C520" i="8"/>
  <c r="D520" i="8" s="1"/>
  <c r="E520" i="8" s="1"/>
  <c r="C420" i="8"/>
  <c r="D420" i="8" s="1"/>
  <c r="E420" i="8" s="1"/>
  <c r="C320" i="8"/>
  <c r="D320" i="8" s="1"/>
  <c r="E320" i="8" s="1"/>
  <c r="C220" i="8"/>
  <c r="E220" i="8" s="1"/>
  <c r="C120" i="8"/>
  <c r="E120" i="8" s="1"/>
  <c r="C20" i="8"/>
  <c r="D20" i="8" s="1"/>
  <c r="C519" i="8"/>
  <c r="D519" i="8" s="1"/>
  <c r="E519" i="8" s="1"/>
  <c r="C419" i="8"/>
  <c r="D419" i="8"/>
  <c r="E419" i="8" s="1"/>
  <c r="C319" i="8"/>
  <c r="D319" i="8" s="1"/>
  <c r="E319" i="8" s="1"/>
  <c r="C219" i="8"/>
  <c r="C119" i="8"/>
  <c r="D119" i="8"/>
  <c r="C19" i="8"/>
  <c r="E19" i="8" s="1"/>
  <c r="C518" i="8"/>
  <c r="D518" i="8"/>
  <c r="E518" i="8" s="1"/>
  <c r="C418" i="8"/>
  <c r="D418" i="8" s="1"/>
  <c r="E418" i="8" s="1"/>
  <c r="C318" i="8"/>
  <c r="D318" i="8"/>
  <c r="E318" i="8" s="1"/>
  <c r="C218" i="8"/>
  <c r="C118" i="8"/>
  <c r="E118" i="8" s="1"/>
  <c r="C18" i="8"/>
  <c r="D18" i="8" s="1"/>
  <c r="C517" i="8"/>
  <c r="D517" i="8" s="1"/>
  <c r="E517" i="8" s="1"/>
  <c r="C417" i="8"/>
  <c r="D417" i="8"/>
  <c r="E417" i="8" s="1"/>
  <c r="C317" i="8"/>
  <c r="D317" i="8" s="1"/>
  <c r="E317" i="8" s="1"/>
  <c r="C217" i="8"/>
  <c r="D217" i="8"/>
  <c r="C117" i="8"/>
  <c r="D117" i="8" s="1"/>
  <c r="C17" i="8"/>
  <c r="E17" i="8" s="1"/>
  <c r="C516" i="8"/>
  <c r="D516" i="8" s="1"/>
  <c r="E516" i="8" s="1"/>
  <c r="C416" i="8"/>
  <c r="D416" i="8"/>
  <c r="E416" i="8" s="1"/>
  <c r="C316" i="8"/>
  <c r="D316" i="8" s="1"/>
  <c r="E316" i="8" s="1"/>
  <c r="C216" i="8"/>
  <c r="E216" i="8"/>
  <c r="C116" i="8"/>
  <c r="E116" i="8" s="1"/>
  <c r="C16" i="8"/>
  <c r="E16" i="8" s="1"/>
  <c r="C515" i="8"/>
  <c r="D515" i="8" s="1"/>
  <c r="E515" i="8" s="1"/>
  <c r="C415" i="8"/>
  <c r="D415" i="8" s="1"/>
  <c r="E415" i="8" s="1"/>
  <c r="C315" i="8"/>
  <c r="D315" i="8" s="1"/>
  <c r="E315" i="8" s="1"/>
  <c r="C215" i="8"/>
  <c r="E215" i="8" s="1"/>
  <c r="C115" i="8"/>
  <c r="D115" i="8" s="1"/>
  <c r="C15" i="8"/>
  <c r="E15" i="8" s="1"/>
  <c r="C514" i="8"/>
  <c r="D514" i="8" s="1"/>
  <c r="E514" i="8" s="1"/>
  <c r="C414" i="8"/>
  <c r="D414" i="8" s="1"/>
  <c r="E414" i="8" s="1"/>
  <c r="C314" i="8"/>
  <c r="D314" i="8" s="1"/>
  <c r="E314" i="8" s="1"/>
  <c r="C214" i="8"/>
  <c r="D214" i="8" s="1"/>
  <c r="C114" i="8"/>
  <c r="E114" i="8"/>
  <c r="C14" i="8"/>
  <c r="E14" i="8" s="1"/>
  <c r="C513" i="8"/>
  <c r="D513" i="8" s="1"/>
  <c r="E513" i="8" s="1"/>
  <c r="C413" i="8"/>
  <c r="D413" i="8"/>
  <c r="E413" i="8" s="1"/>
  <c r="C313" i="8"/>
  <c r="D313" i="8" s="1"/>
  <c r="E313" i="8" s="1"/>
  <c r="C213" i="8"/>
  <c r="E213" i="8" s="1"/>
  <c r="C113" i="8"/>
  <c r="D113" i="8" s="1"/>
  <c r="E113" i="8"/>
  <c r="C13" i="8"/>
  <c r="C512" i="8"/>
  <c r="D512" i="8"/>
  <c r="E512" i="8" s="1"/>
  <c r="C412" i="8"/>
  <c r="D412" i="8" s="1"/>
  <c r="E412" i="8" s="1"/>
  <c r="C312" i="8"/>
  <c r="D312" i="8"/>
  <c r="E312" i="8" s="1"/>
  <c r="C212" i="8"/>
  <c r="E212" i="8" s="1"/>
  <c r="C112" i="8"/>
  <c r="E112" i="8" s="1"/>
  <c r="C12" i="8"/>
  <c r="D12" i="8" s="1"/>
  <c r="C511" i="8"/>
  <c r="D511" i="8" s="1"/>
  <c r="E511" i="8" s="1"/>
  <c r="C411" i="8"/>
  <c r="D411" i="8"/>
  <c r="E411" i="8" s="1"/>
  <c r="C311" i="8"/>
  <c r="D311" i="8" s="1"/>
  <c r="E311" i="8" s="1"/>
  <c r="C211" i="8"/>
  <c r="D211" i="8"/>
  <c r="C111" i="8"/>
  <c r="D111" i="8" s="1"/>
  <c r="C11" i="8"/>
  <c r="E11" i="8" s="1"/>
  <c r="C510" i="8"/>
  <c r="D510" i="8" s="1"/>
  <c r="E510" i="8" s="1"/>
  <c r="C410" i="8"/>
  <c r="D410" i="8"/>
  <c r="E410" i="8" s="1"/>
  <c r="C310" i="8"/>
  <c r="D310" i="8" s="1"/>
  <c r="E310" i="8" s="1"/>
  <c r="C210" i="8"/>
  <c r="E210" i="8"/>
  <c r="C110" i="8"/>
  <c r="E110" i="8" s="1"/>
  <c r="C10" i="8"/>
  <c r="D10" i="8"/>
  <c r="C509" i="8"/>
  <c r="D509" i="8" s="1"/>
  <c r="E509" i="8" s="1"/>
  <c r="C409" i="8"/>
  <c r="D409" i="8" s="1"/>
  <c r="E409" i="8" s="1"/>
  <c r="C309" i="8"/>
  <c r="D309" i="8" s="1"/>
  <c r="E309" i="8" s="1"/>
  <c r="C209" i="8"/>
  <c r="D209" i="8" s="1"/>
  <c r="C109" i="8"/>
  <c r="D109" i="8" s="1"/>
  <c r="E109" i="8"/>
  <c r="C9" i="8"/>
  <c r="E9" i="8"/>
  <c r="C508" i="8"/>
  <c r="D508" i="8"/>
  <c r="E508" i="8" s="1"/>
  <c r="C408" i="8"/>
  <c r="D408" i="8" s="1"/>
  <c r="E408" i="8" s="1"/>
  <c r="C308" i="8"/>
  <c r="D308" i="8"/>
  <c r="E308" i="8" s="1"/>
  <c r="C208" i="8"/>
  <c r="E208" i="8" s="1"/>
  <c r="C108" i="8"/>
  <c r="E108" i="8" s="1"/>
  <c r="C8" i="8"/>
  <c r="E8" i="8" s="1"/>
  <c r="D8" i="8"/>
  <c r="C507" i="8"/>
  <c r="D507" i="8"/>
  <c r="E507" i="8" s="1"/>
  <c r="C407" i="8"/>
  <c r="D407" i="8" s="1"/>
  <c r="E407" i="8" s="1"/>
  <c r="C307" i="8"/>
  <c r="D307" i="8" s="1"/>
  <c r="E307" i="8" s="1"/>
  <c r="C207" i="8"/>
  <c r="D207" i="8" s="1"/>
  <c r="C107" i="8"/>
  <c r="E107" i="8" s="1"/>
  <c r="C7" i="8"/>
  <c r="D7" i="8" s="1"/>
  <c r="C506" i="8"/>
  <c r="D506" i="8"/>
  <c r="E506" i="8" s="1"/>
  <c r="C406" i="8"/>
  <c r="D406" i="8" s="1"/>
  <c r="E406" i="8" s="1"/>
  <c r="C306" i="8"/>
  <c r="D306" i="8"/>
  <c r="E306" i="8" s="1"/>
  <c r="C206" i="8"/>
  <c r="D206" i="8" s="1"/>
  <c r="C106" i="8"/>
  <c r="E106" i="8" s="1"/>
  <c r="C6" i="8"/>
  <c r="E6" i="8" s="1"/>
  <c r="D6" i="8"/>
  <c r="C505" i="8"/>
  <c r="D505" i="8" s="1"/>
  <c r="E505" i="8" s="1"/>
  <c r="C405" i="8"/>
  <c r="D405" i="8" s="1"/>
  <c r="E405" i="8" s="1"/>
  <c r="C305" i="8"/>
  <c r="D305" i="8"/>
  <c r="E305" i="8" s="1"/>
  <c r="E205" i="8"/>
  <c r="C205" i="8"/>
  <c r="D205" i="8"/>
  <c r="C105" i="8"/>
  <c r="D105" i="8" s="1"/>
  <c r="C5" i="8"/>
  <c r="C504" i="8"/>
  <c r="D504" i="8" s="1"/>
  <c r="E504" i="8" s="1"/>
  <c r="C404" i="8"/>
  <c r="D404" i="8"/>
  <c r="E404" i="8" s="1"/>
  <c r="C304" i="8"/>
  <c r="C204" i="8"/>
  <c r="E204" i="8" s="1"/>
  <c r="C104" i="8"/>
  <c r="E104" i="8" s="1"/>
  <c r="C4" i="8"/>
  <c r="C7" i="7"/>
  <c r="E232" i="8"/>
  <c r="E35" i="8"/>
  <c r="E37" i="8"/>
  <c r="E39" i="8"/>
  <c r="E250" i="8"/>
  <c r="E22" i="8"/>
  <c r="E24" i="8"/>
  <c r="D26" i="8"/>
  <c r="D28" i="8"/>
  <c r="D230" i="8"/>
  <c r="D231" i="8"/>
  <c r="E234" i="8"/>
  <c r="D252" i="8"/>
  <c r="E153" i="8"/>
  <c r="E64" i="8"/>
  <c r="E265" i="8"/>
  <c r="D170" i="8"/>
  <c r="D276" i="8"/>
  <c r="E282" i="8"/>
  <c r="D91" i="8"/>
  <c r="D95" i="8"/>
  <c r="E197" i="8"/>
  <c r="D198" i="8"/>
  <c r="D99" i="8"/>
  <c r="E207" i="8"/>
  <c r="E10" i="8"/>
  <c r="E12" i="8"/>
  <c r="E18" i="8"/>
  <c r="E20" i="8"/>
  <c r="D126" i="8"/>
  <c r="D128" i="8"/>
  <c r="D240" i="8"/>
  <c r="E141" i="8"/>
  <c r="E246" i="8"/>
  <c r="D165" i="8"/>
  <c r="E72" i="8"/>
  <c r="D288" i="8"/>
  <c r="E193" i="8"/>
  <c r="D298" i="8"/>
  <c r="E236" i="8"/>
  <c r="E248" i="8"/>
  <c r="E254" i="8"/>
  <c r="E286" i="8"/>
  <c r="E209" i="8"/>
  <c r="E272" i="8"/>
  <c r="E211" i="8"/>
  <c r="E217" i="8"/>
  <c r="E221" i="8"/>
  <c r="E223" i="8"/>
  <c r="D233" i="8"/>
  <c r="E270" i="8"/>
  <c r="E119" i="8"/>
  <c r="E164" i="8"/>
  <c r="E172" i="8"/>
  <c r="E133" i="8"/>
  <c r="E143" i="8"/>
  <c r="E147" i="8"/>
  <c r="E155" i="8"/>
  <c r="D158" i="8"/>
  <c r="D162" i="8"/>
  <c r="D169" i="8"/>
  <c r="E178" i="8"/>
  <c r="E186" i="8"/>
  <c r="D120" i="8"/>
  <c r="E127" i="8"/>
  <c r="D132" i="8"/>
  <c r="E139" i="8"/>
  <c r="E151" i="8"/>
  <c r="D163" i="8"/>
  <c r="E154" i="8"/>
  <c r="D154" i="8"/>
  <c r="D67" i="8"/>
  <c r="E67" i="8"/>
  <c r="D75" i="8"/>
  <c r="E75" i="8"/>
  <c r="D9" i="8"/>
  <c r="D212" i="8"/>
  <c r="D15" i="8"/>
  <c r="D216" i="8"/>
  <c r="D17" i="8"/>
  <c r="D19" i="8"/>
  <c r="D220" i="8"/>
  <c r="D21" i="8"/>
  <c r="D23" i="8"/>
  <c r="D224" i="8"/>
  <c r="D25" i="8"/>
  <c r="D235" i="8"/>
  <c r="E36" i="8"/>
  <c r="D36" i="8"/>
  <c r="D237" i="8"/>
  <c r="E38" i="8"/>
  <c r="D38" i="8"/>
  <c r="D239" i="8"/>
  <c r="E40" i="8"/>
  <c r="D40" i="8"/>
  <c r="E42" i="8"/>
  <c r="D42" i="8"/>
  <c r="E44" i="8"/>
  <c r="D44" i="8"/>
  <c r="D68" i="8"/>
  <c r="E68" i="8"/>
  <c r="E152" i="8"/>
  <c r="D152" i="8"/>
  <c r="E156" i="8"/>
  <c r="D156" i="8"/>
  <c r="E287" i="8"/>
  <c r="D204" i="8"/>
  <c r="D210" i="8"/>
  <c r="D11" i="8"/>
  <c r="D104" i="8"/>
  <c r="D106" i="8"/>
  <c r="E7" i="8"/>
  <c r="D114" i="8"/>
  <c r="D266" i="8"/>
  <c r="E266" i="8"/>
  <c r="D274" i="8"/>
  <c r="E274" i="8"/>
  <c r="E176" i="8"/>
  <c r="D176" i="8"/>
  <c r="D181" i="8"/>
  <c r="E181" i="8"/>
  <c r="E146" i="8"/>
  <c r="D146" i="8"/>
  <c r="E150" i="8"/>
  <c r="D150" i="8"/>
  <c r="D108" i="8"/>
  <c r="D110" i="8"/>
  <c r="D138" i="8"/>
  <c r="D140" i="8"/>
  <c r="D142" i="8"/>
  <c r="D144" i="8"/>
  <c r="D267" i="8"/>
  <c r="E267" i="8"/>
  <c r="D275" i="8"/>
  <c r="E275" i="8"/>
  <c r="E78" i="8"/>
  <c r="D78" i="8"/>
  <c r="E180" i="8"/>
  <c r="D180" i="8"/>
  <c r="D185" i="8"/>
  <c r="E185" i="8"/>
  <c r="E293" i="8"/>
  <c r="D293" i="8"/>
  <c r="E297" i="8"/>
  <c r="D297" i="8"/>
  <c r="E301" i="8"/>
  <c r="D301" i="8"/>
  <c r="D245" i="8"/>
  <c r="D46" i="8"/>
  <c r="D247" i="8"/>
  <c r="D48" i="8"/>
  <c r="D249" i="8"/>
  <c r="D52" i="8"/>
  <c r="D253" i="8"/>
  <c r="D54" i="8"/>
  <c r="D255" i="8"/>
  <c r="D56" i="8"/>
  <c r="D257" i="8"/>
  <c r="E58" i="8"/>
  <c r="D258" i="8"/>
  <c r="E259" i="8"/>
  <c r="E60" i="8"/>
  <c r="E260" i="8"/>
  <c r="E61" i="8"/>
  <c r="E268" i="8"/>
  <c r="E69" i="8"/>
  <c r="E269" i="8"/>
  <c r="E279" i="8"/>
  <c r="D279" i="8"/>
  <c r="E82" i="8"/>
  <c r="D82" i="8"/>
  <c r="E184" i="8"/>
  <c r="D184" i="8"/>
  <c r="E188" i="8"/>
  <c r="D188" i="8"/>
  <c r="E261" i="8"/>
  <c r="E62" i="8"/>
  <c r="D177" i="8"/>
  <c r="E177" i="8"/>
  <c r="E283" i="8"/>
  <c r="D283" i="8"/>
  <c r="E86" i="8"/>
  <c r="D86" i="8"/>
  <c r="E92" i="8"/>
  <c r="D92" i="8"/>
  <c r="D96" i="8"/>
  <c r="E100" i="8"/>
  <c r="D100" i="8"/>
  <c r="E303" i="8"/>
  <c r="D303" i="8"/>
  <c r="E289" i="8"/>
  <c r="D289" i="8"/>
  <c r="E90" i="8"/>
  <c r="D90" i="8"/>
  <c r="E291" i="8"/>
  <c r="D291" i="8"/>
  <c r="E295" i="8"/>
  <c r="D295" i="8"/>
  <c r="E299" i="8"/>
  <c r="D299" i="8"/>
  <c r="D76" i="8"/>
  <c r="D277" i="8"/>
  <c r="E179" i="8"/>
  <c r="D80" i="8"/>
  <c r="E183" i="8"/>
  <c r="D84" i="8"/>
  <c r="D285" i="8"/>
  <c r="E187" i="8"/>
  <c r="E94" i="8"/>
  <c r="D94" i="8"/>
  <c r="E98" i="8"/>
  <c r="D98" i="8"/>
  <c r="E102" i="8"/>
  <c r="D102" i="8"/>
  <c r="F5" i="6"/>
  <c r="G5" i="6" s="1"/>
  <c r="H5" i="6" s="1"/>
  <c r="F6" i="6"/>
  <c r="G6" i="6" s="1"/>
  <c r="H6" i="6" s="1"/>
  <c r="F7" i="6"/>
  <c r="G7" i="6" s="1"/>
  <c r="H7" i="6" s="1"/>
  <c r="F8" i="6"/>
  <c r="G8" i="6" s="1"/>
  <c r="H8" i="6" s="1"/>
  <c r="F9" i="6"/>
  <c r="G9" i="6" s="1"/>
  <c r="H9" i="6" s="1"/>
  <c r="F10" i="6"/>
  <c r="G10" i="6" s="1"/>
  <c r="H10" i="6" s="1"/>
  <c r="F11" i="6"/>
  <c r="G11" i="6" s="1"/>
  <c r="H11" i="6" s="1"/>
  <c r="F12" i="6"/>
  <c r="F13" i="6"/>
  <c r="G13" i="6" s="1"/>
  <c r="H13" i="6" s="1"/>
  <c r="F14" i="6"/>
  <c r="G14" i="6" s="1"/>
  <c r="H14" i="6" s="1"/>
  <c r="F15" i="6"/>
  <c r="G15" i="6" s="1"/>
  <c r="H15" i="6" s="1"/>
  <c r="F16" i="6"/>
  <c r="G16" i="6" s="1"/>
  <c r="H16" i="6" s="1"/>
  <c r="F17" i="6"/>
  <c r="G17" i="6" s="1"/>
  <c r="H17" i="6" s="1"/>
  <c r="F18" i="6"/>
  <c r="G18" i="6" s="1"/>
  <c r="H18" i="6" s="1"/>
  <c r="F19" i="6"/>
  <c r="G19" i="6" s="1"/>
  <c r="H19" i="6" s="1"/>
  <c r="F20" i="6"/>
  <c r="G20" i="6" s="1"/>
  <c r="H20" i="6" s="1"/>
  <c r="F21" i="6"/>
  <c r="G21" i="6" s="1"/>
  <c r="H21" i="6" s="1"/>
  <c r="F22" i="6"/>
  <c r="G22" i="6" s="1"/>
  <c r="H22" i="6" s="1"/>
  <c r="F23" i="6"/>
  <c r="G23" i="6" s="1"/>
  <c r="H23" i="6" s="1"/>
  <c r="F24" i="6"/>
  <c r="G24" i="6" s="1"/>
  <c r="H24" i="6" s="1"/>
  <c r="F25" i="6"/>
  <c r="G25" i="6" s="1"/>
  <c r="H25" i="6" s="1"/>
  <c r="F26" i="6"/>
  <c r="G26" i="6" s="1"/>
  <c r="H26" i="6" s="1"/>
  <c r="F27" i="6"/>
  <c r="G27" i="6" s="1"/>
  <c r="H27" i="6" s="1"/>
  <c r="F28" i="6"/>
  <c r="G28" i="6" s="1"/>
  <c r="H28" i="6" s="1"/>
  <c r="F29" i="6"/>
  <c r="G29" i="6" s="1"/>
  <c r="H29" i="6" s="1"/>
  <c r="F30" i="6"/>
  <c r="G30" i="6" s="1"/>
  <c r="H30" i="6" s="1"/>
  <c r="F31" i="6"/>
  <c r="G31" i="6" s="1"/>
  <c r="H31" i="6" s="1"/>
  <c r="F32" i="6"/>
  <c r="G32" i="6" s="1"/>
  <c r="H32" i="6" s="1"/>
  <c r="F33" i="6"/>
  <c r="G33" i="6" s="1"/>
  <c r="H33" i="6" s="1"/>
  <c r="F34" i="6"/>
  <c r="G34" i="6" s="1"/>
  <c r="H34" i="6" s="1"/>
  <c r="F35" i="6"/>
  <c r="G35" i="6" s="1"/>
  <c r="H35" i="6" s="1"/>
  <c r="F36" i="6"/>
  <c r="G36" i="6" s="1"/>
  <c r="H36" i="6" s="1"/>
  <c r="F37" i="6"/>
  <c r="G37" i="6" s="1"/>
  <c r="H37" i="6" s="1"/>
  <c r="F38" i="6"/>
  <c r="G38" i="6" s="1"/>
  <c r="H38" i="6" s="1"/>
  <c r="F39" i="6"/>
  <c r="G39" i="6" s="1"/>
  <c r="H39" i="6" s="1"/>
  <c r="F40" i="6"/>
  <c r="G40" i="6" s="1"/>
  <c r="H40" i="6" s="1"/>
  <c r="F41" i="6"/>
  <c r="G41" i="6" s="1"/>
  <c r="H41" i="6" s="1"/>
  <c r="F42" i="6"/>
  <c r="G42" i="6" s="1"/>
  <c r="H42" i="6" s="1"/>
  <c r="F43" i="6"/>
  <c r="G43" i="6" s="1"/>
  <c r="H43" i="6" s="1"/>
  <c r="F44" i="6"/>
  <c r="G44" i="6" s="1"/>
  <c r="H44" i="6" s="1"/>
  <c r="F45" i="6"/>
  <c r="G45" i="6" s="1"/>
  <c r="H45" i="6" s="1"/>
  <c r="F46" i="6"/>
  <c r="G46" i="6" s="1"/>
  <c r="H46" i="6" s="1"/>
  <c r="F47" i="6"/>
  <c r="G47" i="6" s="1"/>
  <c r="H47" i="6" s="1"/>
  <c r="F48" i="6"/>
  <c r="G48" i="6" s="1"/>
  <c r="H48" i="6" s="1"/>
  <c r="F49" i="6"/>
  <c r="G49" i="6" s="1"/>
  <c r="H49" i="6" s="1"/>
  <c r="F50" i="6"/>
  <c r="G50" i="6" s="1"/>
  <c r="H50" i="6" s="1"/>
  <c r="F51" i="6"/>
  <c r="G51" i="6" s="1"/>
  <c r="H51" i="6" s="1"/>
  <c r="F52" i="6"/>
  <c r="G52" i="6" s="1"/>
  <c r="H52" i="6" s="1"/>
  <c r="F53" i="6"/>
  <c r="G53" i="6" s="1"/>
  <c r="H53" i="6" s="1"/>
  <c r="F54" i="6"/>
  <c r="G54" i="6" s="1"/>
  <c r="H54" i="6" s="1"/>
  <c r="F55" i="6"/>
  <c r="G55" i="6" s="1"/>
  <c r="H55" i="6" s="1"/>
  <c r="F56" i="6"/>
  <c r="G56" i="6" s="1"/>
  <c r="H56" i="6" s="1"/>
  <c r="F57" i="6"/>
  <c r="G57" i="6" s="1"/>
  <c r="H57" i="6" s="1"/>
  <c r="F58" i="6"/>
  <c r="G58" i="6" s="1"/>
  <c r="H58" i="6" s="1"/>
  <c r="F59" i="6"/>
  <c r="G59" i="6" s="1"/>
  <c r="H59" i="6" s="1"/>
  <c r="F60" i="6"/>
  <c r="G60" i="6" s="1"/>
  <c r="H60" i="6" s="1"/>
  <c r="F61" i="6"/>
  <c r="G61" i="6" s="1"/>
  <c r="H61" i="6" s="1"/>
  <c r="F62" i="6"/>
  <c r="G62" i="6" s="1"/>
  <c r="H62" i="6" s="1"/>
  <c r="F63" i="6"/>
  <c r="G63" i="6" s="1"/>
  <c r="H63" i="6" s="1"/>
  <c r="F64" i="6"/>
  <c r="G64" i="6" s="1"/>
  <c r="H64" i="6" s="1"/>
  <c r="F65" i="6"/>
  <c r="G65" i="6" s="1"/>
  <c r="H65" i="6" s="1"/>
  <c r="F66" i="6"/>
  <c r="G66" i="6" s="1"/>
  <c r="H66" i="6" s="1"/>
  <c r="F67" i="6"/>
  <c r="G67" i="6" s="1"/>
  <c r="H67" i="6" s="1"/>
  <c r="F68" i="6"/>
  <c r="G68" i="6" s="1"/>
  <c r="H68" i="6" s="1"/>
  <c r="F69" i="6"/>
  <c r="G69" i="6" s="1"/>
  <c r="H69" i="6" s="1"/>
  <c r="F70" i="6"/>
  <c r="G70" i="6" s="1"/>
  <c r="H70" i="6" s="1"/>
  <c r="F71" i="6"/>
  <c r="G71" i="6" s="1"/>
  <c r="H71" i="6" s="1"/>
  <c r="F72" i="6"/>
  <c r="G72" i="6" s="1"/>
  <c r="H72" i="6" s="1"/>
  <c r="F73" i="6"/>
  <c r="G73" i="6" s="1"/>
  <c r="H73" i="6" s="1"/>
  <c r="F74" i="6"/>
  <c r="G74" i="6" s="1"/>
  <c r="H74" i="6" s="1"/>
  <c r="F75" i="6"/>
  <c r="G75" i="6" s="1"/>
  <c r="H75" i="6" s="1"/>
  <c r="F76" i="6"/>
  <c r="G76" i="6" s="1"/>
  <c r="H76" i="6" s="1"/>
  <c r="F77" i="6"/>
  <c r="G77" i="6" s="1"/>
  <c r="H77" i="6" s="1"/>
  <c r="F78" i="6"/>
  <c r="G78" i="6" s="1"/>
  <c r="H78" i="6" s="1"/>
  <c r="F79" i="6"/>
  <c r="G79" i="6" s="1"/>
  <c r="H79" i="6" s="1"/>
  <c r="F80" i="6"/>
  <c r="G80" i="6" s="1"/>
  <c r="H80" i="6" s="1"/>
  <c r="D304" i="8" l="1"/>
  <c r="E304" i="8"/>
  <c r="E5" i="8"/>
  <c r="D5" i="8"/>
  <c r="D13" i="8"/>
  <c r="E13" i="8"/>
  <c r="E121" i="8"/>
  <c r="D121" i="8"/>
  <c r="E122" i="8"/>
  <c r="D122" i="8"/>
  <c r="D225" i="8"/>
  <c r="E225" i="8"/>
  <c r="D130" i="8"/>
  <c r="E130" i="8"/>
  <c r="E53" i="8"/>
  <c r="D53" i="8"/>
  <c r="E284" i="8"/>
  <c r="D284" i="8"/>
  <c r="D189" i="8"/>
  <c r="E189" i="8"/>
  <c r="D136" i="8"/>
  <c r="E206" i="8"/>
  <c r="D243" i="8"/>
  <c r="D241" i="8"/>
  <c r="E161" i="8"/>
  <c r="D101" i="8"/>
  <c r="D4" i="8"/>
  <c r="E4" i="8"/>
  <c r="E218" i="8"/>
  <c r="D218" i="8"/>
  <c r="E222" i="8"/>
  <c r="D222" i="8"/>
  <c r="E226" i="8"/>
  <c r="D226" i="8"/>
  <c r="D29" i="8"/>
  <c r="E29" i="8"/>
  <c r="D33" i="8"/>
  <c r="D49" i="8"/>
  <c r="E49" i="8"/>
  <c r="D168" i="8"/>
  <c r="E168" i="8"/>
  <c r="D202" i="8"/>
  <c r="D281" i="8"/>
  <c r="E70" i="8"/>
  <c r="D251" i="8"/>
  <c r="D118" i="8"/>
  <c r="D116" i="8"/>
  <c r="D171" i="8"/>
  <c r="D124" i="8"/>
  <c r="E59" i="8"/>
  <c r="D215" i="8"/>
  <c r="D219" i="8"/>
  <c r="E219" i="8"/>
  <c r="D131" i="8"/>
  <c r="E131" i="8"/>
  <c r="D135" i="8"/>
  <c r="E135" i="8"/>
  <c r="D145" i="8"/>
  <c r="E145" i="8"/>
  <c r="E148" i="8"/>
  <c r="D148" i="8"/>
  <c r="D271" i="8"/>
  <c r="E271" i="8"/>
  <c r="D273" i="8"/>
  <c r="E273" i="8"/>
  <c r="D182" i="8"/>
  <c r="E182" i="8"/>
  <c r="D87" i="8"/>
  <c r="E87" i="8"/>
  <c r="E262" i="8"/>
  <c r="D50" i="8"/>
  <c r="D112" i="8"/>
  <c r="D208" i="8"/>
  <c r="D175" i="8"/>
  <c r="E65" i="8"/>
  <c r="E214" i="8"/>
  <c r="D57" i="8"/>
  <c r="E160" i="8"/>
  <c r="D296" i="8"/>
  <c r="E296" i="8"/>
  <c r="C28" i="7"/>
  <c r="C19" i="7"/>
  <c r="C16" i="7"/>
  <c r="C14" i="7"/>
  <c r="C25" i="7"/>
  <c r="C22" i="7"/>
  <c r="G12" i="6"/>
  <c r="H12" i="6" s="1"/>
  <c r="K4" i="6" s="1"/>
  <c r="E105" i="8"/>
  <c r="D107" i="8"/>
  <c r="E111" i="8"/>
  <c r="D213" i="8"/>
  <c r="D14" i="8"/>
  <c r="E115" i="8"/>
  <c r="D16" i="8"/>
  <c r="E117" i="8"/>
  <c r="E27" i="8"/>
  <c r="D228" i="8"/>
  <c r="D129" i="8"/>
  <c r="D31" i="8"/>
  <c r="E134" i="8"/>
  <c r="D137" i="8"/>
  <c r="E238" i="8"/>
  <c r="E41" i="8"/>
  <c r="D242" i="8"/>
  <c r="D43" i="8"/>
  <c r="D244" i="8"/>
  <c r="E45" i="8"/>
  <c r="E47" i="8"/>
  <c r="D149" i="8"/>
  <c r="D51" i="8"/>
  <c r="E55" i="8"/>
  <c r="D55" i="8"/>
  <c r="D157" i="8"/>
  <c r="D63" i="8"/>
  <c r="D264" i="8"/>
  <c r="E166" i="8"/>
  <c r="E167" i="8"/>
  <c r="D73" i="8"/>
  <c r="E174" i="8"/>
  <c r="D77" i="8"/>
  <c r="E278" i="8"/>
  <c r="D79" i="8"/>
  <c r="D280" i="8"/>
  <c r="D83" i="8"/>
  <c r="D85" i="8"/>
  <c r="D88" i="8"/>
  <c r="E88" i="8"/>
  <c r="D89" i="8"/>
  <c r="E290" i="8"/>
  <c r="D191" i="8"/>
  <c r="E192" i="8"/>
  <c r="D292" i="8"/>
  <c r="E294" i="8"/>
  <c r="D195" i="8"/>
  <c r="E196" i="8"/>
  <c r="D97" i="8"/>
  <c r="D199" i="8"/>
  <c r="E302" i="8"/>
  <c r="D103" i="8"/>
  <c r="K16" i="6" l="1"/>
  <c r="K14" i="6"/>
  <c r="K9" i="6"/>
  <c r="K21" i="6"/>
  <c r="K18" i="6"/>
</calcChain>
</file>

<file path=xl/sharedStrings.xml><?xml version="1.0" encoding="utf-8"?>
<sst xmlns="http://schemas.openxmlformats.org/spreadsheetml/2006/main" count="130" uniqueCount="93">
  <si>
    <t>백분율</t>
    <phoneticPr fontId="2" type="noConversion"/>
  </si>
  <si>
    <t>단위수</t>
    <phoneticPr fontId="2" type="noConversion"/>
  </si>
  <si>
    <t>석차</t>
    <phoneticPr fontId="2" type="noConversion"/>
  </si>
  <si>
    <t>재적수</t>
    <phoneticPr fontId="2" type="noConversion"/>
  </si>
  <si>
    <t>등급</t>
    <phoneticPr fontId="2" type="noConversion"/>
  </si>
  <si>
    <t>과목명</t>
    <phoneticPr fontId="2" type="noConversion"/>
  </si>
  <si>
    <t>석차백분율</t>
  </si>
  <si>
    <t>득점</t>
  </si>
  <si>
    <t>(최고)</t>
  </si>
  <si>
    <t>(최저)</t>
  </si>
  <si>
    <t>평균
등급</t>
    <phoneticPr fontId="2" type="noConversion"/>
  </si>
  <si>
    <t>간호학과</t>
    <phoneticPr fontId="2" type="noConversion"/>
  </si>
  <si>
    <t>전체학과</t>
    <phoneticPr fontId="2" type="noConversion"/>
  </si>
  <si>
    <t>학생부 교과 등급표</t>
    <phoneticPr fontId="2" type="noConversion"/>
  </si>
  <si>
    <t>검정고시 평균점수별 학생부 환산 교과 등급표</t>
    <phoneticPr fontId="2" type="noConversion"/>
  </si>
  <si>
    <t>합격평균</t>
    <phoneticPr fontId="2" type="noConversion"/>
  </si>
  <si>
    <t>정시</t>
    <phoneticPr fontId="2" type="noConversion"/>
  </si>
  <si>
    <t>수시</t>
    <phoneticPr fontId="2" type="noConversion"/>
  </si>
  <si>
    <t>전체학과</t>
    <phoneticPr fontId="2" type="noConversion"/>
  </si>
  <si>
    <t>평균
등급</t>
    <phoneticPr fontId="2" type="noConversion"/>
  </si>
  <si>
    <t>백분율</t>
    <phoneticPr fontId="2" type="noConversion"/>
  </si>
  <si>
    <t>환산석차점수</t>
    <phoneticPr fontId="2" type="noConversion"/>
  </si>
  <si>
    <t>모집시기</t>
    <phoneticPr fontId="2" type="noConversion"/>
  </si>
  <si>
    <t>지원학과</t>
    <phoneticPr fontId="2" type="noConversion"/>
  </si>
  <si>
    <t>지원전형</t>
    <phoneticPr fontId="2" type="noConversion"/>
  </si>
  <si>
    <t>수시</t>
    <phoneticPr fontId="2" type="noConversion"/>
  </si>
  <si>
    <t>정시</t>
    <phoneticPr fontId="2" type="noConversion"/>
  </si>
  <si>
    <t>간호학과</t>
    <phoneticPr fontId="2" type="noConversion"/>
  </si>
  <si>
    <t>보건행정과</t>
    <phoneticPr fontId="2" type="noConversion"/>
  </si>
  <si>
    <t>부사관과</t>
    <phoneticPr fontId="2" type="noConversion"/>
  </si>
  <si>
    <t>사회복지과(주)</t>
    <phoneticPr fontId="2" type="noConversion"/>
  </si>
  <si>
    <t>사회복지과(야)</t>
    <phoneticPr fontId="2" type="noConversion"/>
  </si>
  <si>
    <t>유아교육과</t>
    <phoneticPr fontId="2" type="noConversion"/>
  </si>
  <si>
    <t>축구과</t>
    <phoneticPr fontId="2" type="noConversion"/>
  </si>
  <si>
    <t>일반전형</t>
    <phoneticPr fontId="2" type="noConversion"/>
  </si>
  <si>
    <t>대학 자체기준</t>
    <phoneticPr fontId="2" type="noConversion"/>
  </si>
  <si>
    <t>특수교육대상자</t>
    <phoneticPr fontId="2" type="noConversion"/>
  </si>
  <si>
    <t>농어촌</t>
    <phoneticPr fontId="2" type="noConversion"/>
  </si>
  <si>
    <t>저소득층</t>
    <phoneticPr fontId="2" type="noConversion"/>
  </si>
  <si>
    <t>전문대졸이상</t>
    <phoneticPr fontId="2" type="noConversion"/>
  </si>
  <si>
    <t>전체학과</t>
    <phoneticPr fontId="2" type="noConversion"/>
  </si>
  <si>
    <t>환산값</t>
    <phoneticPr fontId="2" type="noConversion"/>
  </si>
  <si>
    <t>환산석차점수</t>
    <phoneticPr fontId="2" type="noConversion"/>
  </si>
  <si>
    <t>검정고시평균점수</t>
    <phoneticPr fontId="2" type="noConversion"/>
  </si>
  <si>
    <t>환산석차등급</t>
    <phoneticPr fontId="2" type="noConversion"/>
  </si>
  <si>
    <t>검정고시 평균점수</t>
    <phoneticPr fontId="2" type="noConversion"/>
  </si>
  <si>
    <t>[학생부 환산값 구하기]</t>
    <phoneticPr fontId="2" type="noConversion"/>
  </si>
  <si>
    <t>Z점수 석차백분율, 석차등급 조견표</t>
    <phoneticPr fontId="4" type="noConversion"/>
  </si>
  <si>
    <t>Z점수</t>
    <phoneticPr fontId="2" type="noConversion"/>
  </si>
  <si>
    <t>백분위</t>
    <phoneticPr fontId="4" type="noConversion"/>
  </si>
  <si>
    <t>정규분포확률값</t>
    <phoneticPr fontId="4" type="noConversion"/>
  </si>
  <si>
    <t>석차백분율</t>
    <phoneticPr fontId="4" type="noConversion"/>
  </si>
  <si>
    <t>석차등급</t>
    <phoneticPr fontId="4" type="noConversion"/>
  </si>
  <si>
    <t>z점수</t>
    <phoneticPr fontId="4" type="noConversion"/>
  </si>
  <si>
    <t>[2007년~1997년 졸업자 석차백분율에 따른 석차등급]</t>
    <phoneticPr fontId="2" type="noConversion"/>
  </si>
  <si>
    <t>[성취평가제 Z점수에 따른 석차등급]</t>
    <phoneticPr fontId="2" type="noConversion"/>
  </si>
  <si>
    <t>환산등급</t>
    <phoneticPr fontId="4" type="noConversion"/>
  </si>
  <si>
    <t>환산등급</t>
    <phoneticPr fontId="2" type="noConversion"/>
  </si>
  <si>
    <t>과목평균</t>
  </si>
  <si>
    <t>환산등급</t>
    <phoneticPr fontId="2" type="noConversion"/>
  </si>
  <si>
    <t>평균
석차등급</t>
    <phoneticPr fontId="2" type="noConversion"/>
  </si>
  <si>
    <t>[성취평가제 과목 환산 등급 구하기]</t>
    <phoneticPr fontId="2" type="noConversion"/>
  </si>
  <si>
    <t>기타학과</t>
    <phoneticPr fontId="2" type="noConversion"/>
  </si>
  <si>
    <t>수시</t>
    <phoneticPr fontId="2" type="noConversion"/>
  </si>
  <si>
    <t>전체학과</t>
    <phoneticPr fontId="2" type="noConversion"/>
  </si>
  <si>
    <t>정시</t>
    <phoneticPr fontId="2" type="noConversion"/>
  </si>
  <si>
    <t>출결환산점수</t>
    <phoneticPr fontId="2" type="noConversion"/>
  </si>
  <si>
    <t>[출결상황 환산값 구하기]</t>
    <phoneticPr fontId="2" type="noConversion"/>
  </si>
  <si>
    <t>지각</t>
    <phoneticPr fontId="2" type="noConversion"/>
  </si>
  <si>
    <t>결석</t>
    <phoneticPr fontId="2" type="noConversion"/>
  </si>
  <si>
    <t>조퇴</t>
    <phoneticPr fontId="2" type="noConversion"/>
  </si>
  <si>
    <t>결과</t>
    <phoneticPr fontId="2" type="noConversion"/>
  </si>
  <si>
    <t>환산일수</t>
    <phoneticPr fontId="2" type="noConversion"/>
  </si>
  <si>
    <t>출결
환산
등급</t>
    <phoneticPr fontId="2" type="noConversion"/>
  </si>
  <si>
    <t>면접학과</t>
    <phoneticPr fontId="2" type="noConversion"/>
  </si>
  <si>
    <t>비면접학과</t>
    <phoneticPr fontId="2" type="noConversion"/>
  </si>
  <si>
    <t>[검정고시 평균 점수에 따른 환산값 구하기]</t>
    <phoneticPr fontId="2" type="noConversion"/>
  </si>
  <si>
    <t>사회복지과(야)
축구과</t>
    <phoneticPr fontId="2" type="noConversion"/>
  </si>
  <si>
    <t>대학자체</t>
    <phoneticPr fontId="2" type="noConversion"/>
  </si>
  <si>
    <t>일반전형
만학도 및 성인재직자</t>
    <phoneticPr fontId="2" type="noConversion"/>
  </si>
  <si>
    <t>전체전형
(대학자체 제외)</t>
    <phoneticPr fontId="2" type="noConversion"/>
  </si>
  <si>
    <t>전체전형</t>
    <phoneticPr fontId="2" type="noConversion"/>
  </si>
  <si>
    <t>간호학과
사회복지재활과
호텔조리과
미래산업융합과(야)</t>
    <phoneticPr fontId="2" type="noConversion"/>
  </si>
  <si>
    <t>사회복지재활과
호텔조리과 / 미래산업융합과(야)</t>
    <phoneticPr fontId="2" type="noConversion"/>
  </si>
  <si>
    <t>일반전형, 수급자 및 차상위
만학도 및 성인재직자, 장애인 등 대상자</t>
    <phoneticPr fontId="2" type="noConversion"/>
  </si>
  <si>
    <t>일반전형
수급자 및 차상위
장애인 등 대상자
만학도 및 성인재직자</t>
    <phoneticPr fontId="2" type="noConversion"/>
  </si>
  <si>
    <t>일반전형
대학자체
지역인재
수급자 및 차상위
농어촌 학생
장애인 등 대상자
만학도 및 성인재직자</t>
    <phoneticPr fontId="2" type="noConversion"/>
  </si>
  <si>
    <t>일반전형, 수급자 및 차상위
농어촌 학생
장애인 등 대상자
만학도 및 성인재직자</t>
    <phoneticPr fontId="2" type="noConversion"/>
  </si>
  <si>
    <t>전체전형
(지역인재, 농어촌 학생 제외)</t>
    <phoneticPr fontId="2" type="noConversion"/>
  </si>
  <si>
    <t>일반전형
농어촌 학생
수급자 및 차상위
장애인 등 대상자
만학도 및 성인재직자</t>
    <phoneticPr fontId="2" type="noConversion"/>
  </si>
  <si>
    <t>Z점수</t>
    <phoneticPr fontId="2" type="noConversion"/>
  </si>
  <si>
    <t>원점수</t>
    <phoneticPr fontId="2" type="noConversion"/>
  </si>
  <si>
    <t>표준편차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</si>
</sst>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76" formatCode="0.0_ "/>
    <numFmt numFmtId="177" formatCode="0.00_);[Red]\(0.00\)"/>
    <numFmt numFmtId="178" formatCode="0.00_ "/>
    <numFmt numFmtId="179" formatCode="&quot;0.00 ~ &quot;0.00"/>
    <numFmt numFmtId="180" formatCode="&quot;4.01 ~ &quot;0.00"/>
    <numFmt numFmtId="181" formatCode="&quot;11.01 ~ &quot;0.00"/>
    <numFmt numFmtId="182" formatCode="&quot;23.01 ~ &quot;0.00"/>
    <numFmt numFmtId="183" formatCode="&quot;40.01 ~ &quot;0.00"/>
    <numFmt numFmtId="184" formatCode="&quot;60.01 ~ &quot;0.00"/>
    <numFmt numFmtId="185" formatCode="&quot;77.01 ~ &quot;0.00"/>
    <numFmt numFmtId="186" formatCode="&quot;89.01 ~ &quot;0.00"/>
    <numFmt numFmtId="187" formatCode="&quot;96.01 ~ &quot;0.00"/>
    <numFmt numFmtId="188" formatCode="#;#;\-;"/>
    <numFmt numFmtId="189" formatCode="0.0\ &quot;점&quot;"/>
    <numFmt numFmtId="190" formatCode="0.0&quot; 등급&quot;"/>
    <numFmt numFmtId="191" formatCode="0.000"/>
    <numFmt numFmtId="192" formatCode="0.0000"/>
    <numFmt numFmtId="193" formatCode="0.00_ &quot;이하&quot;"/>
  </numFmts>
  <fonts count="1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돋움"/>
      <family val="3"/>
      <charset val="129"/>
    </font>
    <font>
      <sz val="8"/>
      <name val="맑은 고딕"/>
      <family val="3"/>
      <charset val="129"/>
    </font>
    <font>
      <b/>
      <sz val="16"/>
      <name val="HY동녘B"/>
      <family val="1"/>
      <charset val="129"/>
    </font>
    <font>
      <sz val="10"/>
      <name val="돋움"/>
      <family val="3"/>
      <charset val="129"/>
    </font>
    <font>
      <sz val="12"/>
      <color theme="1"/>
      <name val="맑은 고딕"/>
      <family val="3"/>
      <charset val="129"/>
      <scheme val="minor"/>
    </font>
    <font>
      <sz val="8"/>
      <color rgb="FF000000"/>
      <name val="돋움체"/>
      <family val="3"/>
      <charset val="129"/>
    </font>
    <font>
      <sz val="10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8"/>
      <color theme="1"/>
      <name val="HY동녘B"/>
      <family val="1"/>
      <charset val="129"/>
    </font>
    <font>
      <b/>
      <sz val="9"/>
      <name val="돋움"/>
      <family val="3"/>
      <charset val="129"/>
    </font>
    <font>
      <b/>
      <sz val="11"/>
      <color theme="9" tint="-0.249977111117893"/>
      <name val="돋움"/>
      <family val="3"/>
      <charset val="129"/>
    </font>
    <font>
      <b/>
      <sz val="9"/>
      <color indexed="12"/>
      <name val="돋움"/>
      <family val="3"/>
      <charset val="129"/>
    </font>
    <font>
      <b/>
      <sz val="14"/>
      <color theme="9" tint="-0.249977111117893"/>
      <name val="돋움"/>
      <family val="3"/>
      <charset val="129"/>
    </font>
    <font>
      <sz val="9"/>
      <color indexed="8"/>
      <name val="돋움"/>
      <family val="3"/>
      <charset val="129"/>
    </font>
    <font>
      <b/>
      <sz val="14"/>
      <name val="HY동녘B"/>
      <family val="1"/>
      <charset val="129"/>
    </font>
    <font>
      <sz val="14"/>
      <name val="HY동녘B"/>
      <family val="1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AEDCAD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indexed="64"/>
      </top>
      <bottom style="hair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indexed="64"/>
      </top>
      <bottom style="medium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medium">
        <color indexed="64"/>
      </top>
      <bottom style="hair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indexed="64"/>
      </top>
      <bottom style="thick">
        <color theme="9" tint="-0.24994659260841701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 style="thin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n">
        <color indexed="64"/>
      </top>
      <bottom style="thick">
        <color theme="9" tint="-0.24994659260841701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n">
        <color indexed="64"/>
      </top>
      <bottom style="medium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medium">
        <color indexed="64"/>
      </top>
      <bottom style="hair">
        <color theme="1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theme="1"/>
      </top>
      <bottom style="hair">
        <color theme="1"/>
      </bottom>
      <diagonal/>
    </border>
    <border>
      <left/>
      <right style="thin">
        <color indexed="64"/>
      </right>
      <top style="medium">
        <color indexed="64"/>
      </top>
      <bottom style="hair">
        <color theme="1"/>
      </bottom>
      <diagonal/>
    </border>
    <border>
      <left/>
      <right style="thin">
        <color indexed="64"/>
      </right>
      <top style="hair">
        <color theme="1"/>
      </top>
      <bottom style="hair">
        <color theme="1"/>
      </bottom>
      <diagonal/>
    </border>
    <border>
      <left/>
      <right style="thin">
        <color indexed="64"/>
      </right>
      <top style="hair">
        <color theme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theme="1"/>
      </bottom>
      <diagonal/>
    </border>
    <border>
      <left style="thin">
        <color indexed="64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theme="1"/>
      </top>
      <bottom style="thick">
        <color theme="9" tint="-0.24994659260841701"/>
      </bottom>
      <diagonal/>
    </border>
    <border>
      <left style="thin">
        <color indexed="64"/>
      </left>
      <right style="medium">
        <color indexed="64"/>
      </right>
      <top style="hair">
        <color theme="1"/>
      </top>
      <bottom style="medium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theme="1"/>
      </top>
      <bottom style="medium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theme="9" tint="-0.24994659260841701"/>
      </left>
      <right style="thick">
        <color theme="9" tint="-0.24994659260841701"/>
      </right>
      <top/>
      <bottom style="thick">
        <color theme="9" tint="-0.2499465926084170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/>
      <bottom/>
      <diagonal/>
    </border>
    <border>
      <left style="thick">
        <color theme="9" tint="-0.24994659260841701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theme="9" tint="-0.24994659260841701"/>
      </right>
      <top style="medium">
        <color indexed="64"/>
      </top>
      <bottom/>
      <diagonal/>
    </border>
    <border>
      <left style="medium">
        <color indexed="64"/>
      </left>
      <right style="thick">
        <color theme="9" tint="-0.24994659260841701"/>
      </right>
      <top/>
      <bottom/>
      <diagonal/>
    </border>
    <border>
      <left style="medium">
        <color indexed="64"/>
      </left>
      <right style="thick">
        <color theme="9" tint="-0.24994659260841701"/>
      </right>
      <top/>
      <bottom style="medium">
        <color indexed="64"/>
      </bottom>
      <diagonal/>
    </border>
    <border>
      <left style="thick">
        <color theme="9" tint="-0.24994659260841701"/>
      </left>
      <right style="thin">
        <color indexed="64"/>
      </right>
      <top style="medium">
        <color indexed="64"/>
      </top>
      <bottom/>
      <diagonal/>
    </border>
    <border>
      <left style="thick">
        <color theme="9" tint="-0.24994659260841701"/>
      </left>
      <right style="thick">
        <color theme="9" tint="-0.2499465926084170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/>
      <bottom style="medium">
        <color rgb="FFFF0000"/>
      </bottom>
      <diagonal/>
    </border>
    <border>
      <left/>
      <right style="thin">
        <color indexed="64"/>
      </right>
      <top/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/>
      <right style="thin">
        <color indexed="64"/>
      </right>
      <top style="medium">
        <color rgb="FFFF0000"/>
      </top>
      <bottom style="medium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indexed="64"/>
      </bottom>
      <diagonal/>
    </border>
    <border>
      <left style="thick">
        <color theme="9" tint="-0.24994659260841701"/>
      </left>
      <right style="thin">
        <color indexed="64"/>
      </right>
      <top style="hair">
        <color indexed="64"/>
      </top>
      <bottom/>
      <diagonal/>
    </border>
    <border>
      <left style="thick">
        <color theme="9" tint="-0.24994659260841701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indexed="64"/>
      </top>
      <bottom/>
      <diagonal/>
    </border>
    <border>
      <left style="thick">
        <color theme="9" tint="-0.24994659260841701"/>
      </left>
      <right style="thick">
        <color theme="9" tint="-0.24994659260841701"/>
      </right>
      <top/>
      <bottom style="hair">
        <color indexed="64"/>
      </bottom>
      <diagonal/>
    </border>
    <border>
      <left style="thick">
        <color theme="9" tint="-0.24994659260841701"/>
      </left>
      <right style="thick">
        <color theme="9" tint="-0.24994659260841701"/>
      </right>
      <top style="hair">
        <color theme="1"/>
      </top>
      <bottom/>
      <diagonal/>
    </border>
    <border>
      <left/>
      <right style="thin">
        <color indexed="64"/>
      </right>
      <top style="hair">
        <color theme="1"/>
      </top>
      <bottom/>
      <diagonal/>
    </border>
    <border>
      <left style="thin">
        <color indexed="64"/>
      </left>
      <right style="medium">
        <color indexed="64"/>
      </right>
      <top style="hair">
        <color theme="1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7" fillId="0" borderId="0">
      <alignment vertical="center"/>
    </xf>
  </cellStyleXfs>
  <cellXfs count="267">
    <xf numFmtId="0" fontId="0" fillId="0" borderId="0" xfId="0"/>
    <xf numFmtId="0" fontId="3" fillId="0" borderId="1" xfId="0" applyFont="1" applyBorder="1" applyAlignment="1" applyProtection="1">
      <alignment horizontal="center"/>
      <protection locked="0"/>
    </xf>
    <xf numFmtId="0" fontId="3" fillId="6" borderId="1" xfId="0" applyFont="1" applyFill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93" fontId="6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78" fontId="3" fillId="6" borderId="1" xfId="0" applyNumberFormat="1" applyFont="1" applyFill="1" applyBorder="1" applyAlignment="1" applyProtection="1">
      <alignment horizontal="center"/>
      <protection hidden="1"/>
    </xf>
    <xf numFmtId="0" fontId="9" fillId="0" borderId="0" xfId="2" applyFont="1" applyFill="1" applyAlignment="1" applyProtection="1">
      <alignment horizontal="center" vertical="center"/>
      <protection hidden="1"/>
    </xf>
    <xf numFmtId="0" fontId="11" fillId="0" borderId="19" xfId="2" applyFont="1" applyFill="1" applyBorder="1" applyAlignment="1" applyProtection="1">
      <alignment horizontal="center" vertical="center"/>
      <protection hidden="1"/>
    </xf>
    <xf numFmtId="0" fontId="10" fillId="0" borderId="5" xfId="2" applyFont="1" applyFill="1" applyBorder="1" applyAlignment="1" applyProtection="1">
      <alignment horizontal="center" vertical="center"/>
      <protection hidden="1"/>
    </xf>
    <xf numFmtId="191" fontId="10" fillId="0" borderId="3" xfId="2" applyNumberFormat="1" applyFont="1" applyFill="1" applyBorder="1" applyAlignment="1" applyProtection="1">
      <alignment horizontal="center" vertical="center" wrapText="1"/>
      <protection hidden="1"/>
    </xf>
    <xf numFmtId="191" fontId="10" fillId="0" borderId="3" xfId="2" applyNumberFormat="1" applyFont="1" applyFill="1" applyBorder="1" applyAlignment="1" applyProtection="1">
      <alignment horizontal="center" vertical="center"/>
      <protection hidden="1"/>
    </xf>
    <xf numFmtId="0" fontId="10" fillId="0" borderId="3" xfId="2" applyFont="1" applyFill="1" applyBorder="1" applyAlignment="1" applyProtection="1">
      <alignment horizontal="center" vertical="center" wrapText="1"/>
      <protection hidden="1"/>
    </xf>
    <xf numFmtId="0" fontId="10" fillId="0" borderId="4" xfId="2" applyFont="1" applyFill="1" applyBorder="1" applyAlignment="1" applyProtection="1">
      <alignment horizontal="center" vertical="center" wrapText="1"/>
      <protection hidden="1"/>
    </xf>
    <xf numFmtId="2" fontId="9" fillId="0" borderId="9" xfId="2" applyNumberFormat="1" applyFont="1" applyFill="1" applyBorder="1" applyAlignment="1" applyProtection="1">
      <alignment horizontal="center" vertical="center"/>
      <protection hidden="1"/>
    </xf>
    <xf numFmtId="192" fontId="9" fillId="0" borderId="6" xfId="2" applyNumberFormat="1" applyFont="1" applyFill="1" applyBorder="1" applyAlignment="1" applyProtection="1">
      <alignment horizontal="center" vertical="center"/>
      <protection hidden="1"/>
    </xf>
    <xf numFmtId="2" fontId="9" fillId="0" borderId="6" xfId="2" applyNumberFormat="1" applyFont="1" applyFill="1" applyBorder="1" applyAlignment="1" applyProtection="1">
      <alignment horizontal="center" vertical="center"/>
      <protection hidden="1"/>
    </xf>
    <xf numFmtId="1" fontId="9" fillId="0" borderId="7" xfId="2" applyNumberFormat="1" applyFont="1" applyFill="1" applyBorder="1" applyAlignment="1" applyProtection="1">
      <alignment horizontal="center" vertical="center"/>
      <protection hidden="1"/>
    </xf>
    <xf numFmtId="0" fontId="9" fillId="0" borderId="12" xfId="2" applyFont="1" applyFill="1" applyBorder="1" applyAlignment="1" applyProtection="1">
      <alignment horizontal="center" vertical="center"/>
      <protection hidden="1"/>
    </xf>
    <xf numFmtId="192" fontId="9" fillId="0" borderId="1" xfId="2" applyNumberFormat="1" applyFont="1" applyFill="1" applyBorder="1" applyAlignment="1" applyProtection="1">
      <alignment horizontal="center" vertical="center"/>
      <protection hidden="1"/>
    </xf>
    <xf numFmtId="2" fontId="9" fillId="0" borderId="1" xfId="2" applyNumberFormat="1" applyFont="1" applyFill="1" applyBorder="1" applyAlignment="1" applyProtection="1">
      <alignment horizontal="center" vertical="center"/>
      <protection hidden="1"/>
    </xf>
    <xf numFmtId="1" fontId="9" fillId="0" borderId="10" xfId="2" applyNumberFormat="1" applyFont="1" applyFill="1" applyBorder="1" applyAlignment="1" applyProtection="1">
      <alignment horizontal="center" vertical="center"/>
      <protection hidden="1"/>
    </xf>
    <xf numFmtId="2" fontId="9" fillId="0" borderId="12" xfId="2" applyNumberFormat="1" applyFont="1" applyFill="1" applyBorder="1" applyAlignment="1" applyProtection="1">
      <alignment horizontal="center" vertical="center"/>
      <protection hidden="1"/>
    </xf>
    <xf numFmtId="0" fontId="9" fillId="0" borderId="16" xfId="2" applyFont="1" applyFill="1" applyBorder="1" applyAlignment="1" applyProtection="1">
      <alignment horizontal="center" vertical="center"/>
      <protection hidden="1"/>
    </xf>
    <xf numFmtId="192" fontId="9" fillId="0" borderId="13" xfId="2" applyNumberFormat="1" applyFont="1" applyFill="1" applyBorder="1" applyAlignment="1" applyProtection="1">
      <alignment horizontal="center" vertical="center"/>
      <protection hidden="1"/>
    </xf>
    <xf numFmtId="2" fontId="9" fillId="0" borderId="13" xfId="2" applyNumberFormat="1" applyFont="1" applyFill="1" applyBorder="1" applyAlignment="1" applyProtection="1">
      <alignment horizontal="center" vertical="center"/>
      <protection hidden="1"/>
    </xf>
    <xf numFmtId="1" fontId="9" fillId="0" borderId="14" xfId="2" applyNumberFormat="1" applyFont="1" applyFill="1" applyBorder="1" applyAlignment="1" applyProtection="1">
      <alignment horizontal="center" vertical="center"/>
      <protection hidden="1"/>
    </xf>
    <xf numFmtId="1" fontId="9" fillId="0" borderId="8" xfId="2" applyNumberFormat="1" applyFont="1" applyFill="1" applyBorder="1" applyAlignment="1" applyProtection="1">
      <alignment horizontal="center" vertical="center"/>
      <protection hidden="1"/>
    </xf>
    <xf numFmtId="1" fontId="9" fillId="0" borderId="11" xfId="2" applyNumberFormat="1" applyFont="1" applyFill="1" applyBorder="1" applyAlignment="1" applyProtection="1">
      <alignment horizontal="center" vertical="center"/>
      <protection hidden="1"/>
    </xf>
    <xf numFmtId="1" fontId="9" fillId="0" borderId="15" xfId="2" applyNumberFormat="1" applyFont="1" applyFill="1" applyBorder="1" applyAlignment="1" applyProtection="1">
      <alignment horizontal="center" vertical="center"/>
      <protection hidden="1"/>
    </xf>
    <xf numFmtId="2" fontId="9" fillId="0" borderId="16" xfId="2" applyNumberFormat="1" applyFont="1" applyFill="1" applyBorder="1" applyAlignment="1" applyProtection="1">
      <alignment horizontal="center" vertical="center"/>
      <protection hidden="1"/>
    </xf>
    <xf numFmtId="2" fontId="9" fillId="0" borderId="20" xfId="2" applyNumberFormat="1" applyFont="1" applyFill="1" applyBorder="1" applyAlignment="1" applyProtection="1">
      <alignment horizontal="center" vertical="center"/>
      <protection hidden="1"/>
    </xf>
    <xf numFmtId="192" fontId="9" fillId="0" borderId="17" xfId="2" applyNumberFormat="1" applyFont="1" applyFill="1" applyBorder="1" applyAlignment="1" applyProtection="1">
      <alignment horizontal="center" vertical="center"/>
      <protection hidden="1"/>
    </xf>
    <xf numFmtId="2" fontId="9" fillId="0" borderId="17" xfId="2" applyNumberFormat="1" applyFont="1" applyFill="1" applyBorder="1" applyAlignment="1" applyProtection="1">
      <alignment horizontal="center" vertical="center"/>
      <protection hidden="1"/>
    </xf>
    <xf numFmtId="1" fontId="9" fillId="0" borderId="18" xfId="2" applyNumberFormat="1" applyFont="1" applyFill="1" applyBorder="1" applyAlignment="1" applyProtection="1">
      <alignment horizontal="center" vertical="center"/>
      <protection hidden="1"/>
    </xf>
    <xf numFmtId="0" fontId="9" fillId="0" borderId="0" xfId="2" applyFont="1" applyFill="1" applyBorder="1" applyAlignment="1" applyProtection="1">
      <alignment horizontal="center" vertical="center"/>
      <protection hidden="1"/>
    </xf>
    <xf numFmtId="191" fontId="9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176" fontId="2" fillId="0" borderId="0" xfId="0" applyNumberFormat="1" applyFont="1" applyAlignment="1" applyProtection="1">
      <alignment vertical="center"/>
      <protection hidden="1"/>
    </xf>
    <xf numFmtId="177" fontId="2" fillId="0" borderId="0" xfId="0" applyNumberFormat="1" applyFont="1" applyAlignment="1" applyProtection="1">
      <alignment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77" fontId="8" fillId="0" borderId="11" xfId="0" applyNumberFormat="1" applyFont="1" applyBorder="1" applyAlignment="1" applyProtection="1">
      <alignment horizontal="center" vertical="center" wrapText="1"/>
      <protection hidden="1"/>
    </xf>
    <xf numFmtId="177" fontId="8" fillId="0" borderId="15" xfId="0" applyNumberFormat="1" applyFont="1" applyBorder="1" applyAlignment="1" applyProtection="1">
      <alignment horizontal="center" vertical="center" wrapText="1"/>
      <protection hidden="1"/>
    </xf>
    <xf numFmtId="177" fontId="8" fillId="0" borderId="8" xfId="0" applyNumberFormat="1" applyFont="1" applyBorder="1" applyAlignment="1" applyProtection="1">
      <alignment horizontal="center" vertical="center" wrapText="1"/>
      <protection hidden="1"/>
    </xf>
    <xf numFmtId="177" fontId="8" fillId="4" borderId="15" xfId="0" applyNumberFormat="1" applyFont="1" applyFill="1" applyBorder="1" applyAlignment="1" applyProtection="1">
      <alignment horizontal="center" vertical="center" wrapText="1"/>
      <protection hidden="1"/>
    </xf>
    <xf numFmtId="176" fontId="8" fillId="5" borderId="32" xfId="0" applyNumberFormat="1" applyFont="1" applyFill="1" applyBorder="1" applyAlignment="1" applyProtection="1">
      <alignment horizontal="center" vertical="center" wrapText="1"/>
      <protection hidden="1"/>
    </xf>
    <xf numFmtId="176" fontId="8" fillId="5" borderId="26" xfId="0" applyNumberFormat="1" applyFont="1" applyFill="1" applyBorder="1" applyAlignment="1" applyProtection="1">
      <alignment horizontal="center" vertical="center" wrapText="1"/>
      <protection hidden="1"/>
    </xf>
    <xf numFmtId="176" fontId="8" fillId="5" borderId="27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16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9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12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16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62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15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63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8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59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11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62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15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35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66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67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68" xfId="0" applyNumberFormat="1" applyFont="1" applyFill="1" applyBorder="1" applyAlignment="1" applyProtection="1">
      <alignment horizontal="center" vertical="center" wrapText="1"/>
      <protection hidden="1"/>
    </xf>
    <xf numFmtId="176" fontId="8" fillId="3" borderId="66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16" xfId="0" applyNumberFormat="1" applyFont="1" applyFill="1" applyBorder="1" applyAlignment="1" applyProtection="1">
      <alignment horizontal="center" vertical="center" wrapText="1"/>
      <protection hidden="1"/>
    </xf>
    <xf numFmtId="177" fontId="8" fillId="0" borderId="9" xfId="0" applyNumberFormat="1" applyFont="1" applyBorder="1" applyAlignment="1" applyProtection="1">
      <alignment horizontal="center" vertical="center" wrapText="1"/>
      <protection hidden="1"/>
    </xf>
    <xf numFmtId="177" fontId="8" fillId="0" borderId="12" xfId="0" applyNumberFormat="1" applyFont="1" applyBorder="1" applyAlignment="1" applyProtection="1">
      <alignment horizontal="center" vertical="center" wrapText="1"/>
      <protection hidden="1"/>
    </xf>
    <xf numFmtId="177" fontId="8" fillId="0" borderId="16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/>
      <protection locked="0"/>
    </xf>
    <xf numFmtId="178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88" fontId="3" fillId="0" borderId="0" xfId="0" applyNumberFormat="1" applyFont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188" fontId="3" fillId="7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0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0" fontId="3" fillId="0" borderId="2" xfId="0" applyFont="1" applyFill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193" fontId="0" fillId="0" borderId="0" xfId="0" applyNumberFormat="1" applyFont="1" applyAlignment="1" applyProtection="1">
      <alignment vertical="center"/>
      <protection locked="0"/>
    </xf>
    <xf numFmtId="187" fontId="3" fillId="0" borderId="1" xfId="0" applyNumberFormat="1" applyFont="1" applyBorder="1" applyAlignment="1" applyProtection="1">
      <alignment horizontal="center" vertical="center"/>
      <protection locked="0"/>
    </xf>
    <xf numFmtId="186" fontId="3" fillId="0" borderId="1" xfId="0" applyNumberFormat="1" applyFont="1" applyBorder="1" applyAlignment="1" applyProtection="1">
      <alignment horizontal="center" vertical="center"/>
      <protection locked="0"/>
    </xf>
    <xf numFmtId="185" fontId="3" fillId="0" borderId="1" xfId="0" applyNumberFormat="1" applyFont="1" applyBorder="1" applyAlignment="1" applyProtection="1">
      <alignment horizontal="center" vertical="center"/>
      <protection locked="0"/>
    </xf>
    <xf numFmtId="184" fontId="3" fillId="0" borderId="1" xfId="0" applyNumberFormat="1" applyFont="1" applyBorder="1" applyAlignment="1" applyProtection="1">
      <alignment horizontal="center" vertical="center"/>
      <protection locked="0"/>
    </xf>
    <xf numFmtId="183" fontId="3" fillId="0" borderId="1" xfId="0" applyNumberFormat="1" applyFont="1" applyBorder="1" applyAlignment="1" applyProtection="1">
      <alignment horizontal="center" vertical="center"/>
      <protection locked="0"/>
    </xf>
    <xf numFmtId="182" fontId="3" fillId="0" borderId="1" xfId="0" applyNumberFormat="1" applyFont="1" applyBorder="1" applyAlignment="1" applyProtection="1">
      <alignment horizontal="center" vertical="center"/>
      <protection locked="0"/>
    </xf>
    <xf numFmtId="181" fontId="3" fillId="0" borderId="1" xfId="0" applyNumberFormat="1" applyFont="1" applyBorder="1" applyAlignment="1" applyProtection="1">
      <alignment horizontal="center" vertical="center"/>
      <protection locked="0"/>
    </xf>
    <xf numFmtId="180" fontId="3" fillId="0" borderId="1" xfId="0" applyNumberFormat="1" applyFont="1" applyBorder="1" applyAlignment="1" applyProtection="1">
      <alignment horizontal="center" vertical="center"/>
      <protection locked="0"/>
    </xf>
    <xf numFmtId="179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center"/>
      <protection locked="0"/>
    </xf>
    <xf numFmtId="178" fontId="0" fillId="0" borderId="0" xfId="0" applyNumberFormat="1" applyFont="1" applyAlignment="1" applyProtection="1">
      <alignment horizontal="center"/>
      <protection locked="0"/>
    </xf>
    <xf numFmtId="188" fontId="0" fillId="0" borderId="0" xfId="0" applyNumberFormat="1" applyFont="1" applyAlignment="1" applyProtection="1">
      <alignment horizont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16" fillId="0" borderId="1" xfId="0" applyFont="1" applyFill="1" applyBorder="1" applyAlignment="1" applyProtection="1">
      <alignment horizontal="left"/>
      <protection locked="0"/>
    </xf>
    <xf numFmtId="2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7" borderId="1" xfId="0" applyFont="1" applyFill="1" applyBorder="1" applyAlignment="1" applyProtection="1">
      <alignment horizontal="center"/>
      <protection locked="0" hidden="1"/>
    </xf>
    <xf numFmtId="0" fontId="6" fillId="9" borderId="59" xfId="0" applyFont="1" applyFill="1" applyBorder="1" applyAlignment="1">
      <alignment horizontal="center" vertical="center"/>
    </xf>
    <xf numFmtId="0" fontId="6" fillId="9" borderId="62" xfId="0" applyFont="1" applyFill="1" applyBorder="1" applyAlignment="1">
      <alignment horizontal="center" vertical="center"/>
    </xf>
    <xf numFmtId="0" fontId="6" fillId="9" borderId="84" xfId="0" applyFont="1" applyFill="1" applyBorder="1" applyAlignment="1">
      <alignment horizontal="center" vertical="center"/>
    </xf>
    <xf numFmtId="0" fontId="6" fillId="9" borderId="85" xfId="0" applyFont="1" applyFill="1" applyBorder="1" applyAlignment="1">
      <alignment horizontal="center" vertical="center"/>
    </xf>
    <xf numFmtId="0" fontId="6" fillId="9" borderId="18" xfId="0" applyFont="1" applyFill="1" applyBorder="1" applyAlignment="1">
      <alignment horizontal="center" vertical="center"/>
    </xf>
    <xf numFmtId="0" fontId="0" fillId="0" borderId="86" xfId="0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38" xfId="0" applyBorder="1" applyAlignment="1" applyProtection="1">
      <alignment horizontal="center" vertical="center"/>
      <protection hidden="1"/>
    </xf>
    <xf numFmtId="0" fontId="0" fillId="10" borderId="88" xfId="0" applyFill="1" applyBorder="1" applyAlignment="1" applyProtection="1">
      <alignment horizontal="center" vertical="center"/>
      <protection hidden="1"/>
    </xf>
    <xf numFmtId="0" fontId="0" fillId="10" borderId="89" xfId="0" applyFill="1" applyBorder="1" applyAlignment="1" applyProtection="1">
      <alignment horizontal="center" vertical="center"/>
      <protection hidden="1"/>
    </xf>
    <xf numFmtId="0" fontId="0" fillId="10" borderId="90" xfId="0" applyFill="1" applyBorder="1" applyAlignment="1" applyProtection="1">
      <alignment horizontal="center" vertical="center"/>
      <protection hidden="1"/>
    </xf>
    <xf numFmtId="0" fontId="0" fillId="10" borderId="91" xfId="0" applyFill="1" applyBorder="1" applyAlignment="1" applyProtection="1">
      <alignment horizontal="center" vertical="center"/>
      <protection hidden="1"/>
    </xf>
    <xf numFmtId="0" fontId="6" fillId="9" borderId="20" xfId="0" applyFont="1" applyFill="1" applyBorder="1" applyAlignment="1">
      <alignment horizontal="center" vertical="center" wrapText="1"/>
    </xf>
    <xf numFmtId="0" fontId="6" fillId="10" borderId="92" xfId="0" applyFont="1" applyFill="1" applyBorder="1" applyAlignment="1">
      <alignment horizontal="center" vertical="center"/>
    </xf>
    <xf numFmtId="0" fontId="6" fillId="10" borderId="93" xfId="0" applyFont="1" applyFill="1" applyBorder="1" applyAlignment="1">
      <alignment horizontal="center" vertical="center"/>
    </xf>
    <xf numFmtId="0" fontId="6" fillId="10" borderId="94" xfId="0" applyFont="1" applyFill="1" applyBorder="1" applyAlignment="1">
      <alignment horizontal="center" vertical="center"/>
    </xf>
    <xf numFmtId="0" fontId="6" fillId="10" borderId="95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 hidden="1"/>
    </xf>
    <xf numFmtId="0" fontId="0" fillId="0" borderId="11" xfId="0" applyBorder="1" applyAlignment="1" applyProtection="1">
      <alignment horizontal="center" vertical="center"/>
      <protection locked="0" hidden="1"/>
    </xf>
    <xf numFmtId="0" fontId="0" fillId="0" borderId="15" xfId="0" applyBorder="1" applyAlignment="1" applyProtection="1">
      <alignment horizontal="center" vertical="center"/>
      <protection locked="0" hidden="1"/>
    </xf>
    <xf numFmtId="0" fontId="6" fillId="9" borderId="87" xfId="0" applyFont="1" applyFill="1" applyBorder="1" applyAlignment="1">
      <alignment horizontal="center" vertical="center" wrapText="1"/>
    </xf>
    <xf numFmtId="189" fontId="3" fillId="8" borderId="83" xfId="0" applyNumberFormat="1" applyFont="1" applyFill="1" applyBorder="1" applyAlignment="1" applyProtection="1">
      <alignment horizontal="center" vertical="center"/>
      <protection hidden="1"/>
    </xf>
    <xf numFmtId="189" fontId="3" fillId="8" borderId="76" xfId="0" applyNumberFormat="1" applyFont="1" applyFill="1" applyBorder="1" applyAlignment="1" applyProtection="1">
      <alignment horizontal="center" vertical="center"/>
      <protection hidden="1"/>
    </xf>
    <xf numFmtId="189" fontId="3" fillId="8" borderId="100" xfId="0" applyNumberFormat="1" applyFont="1" applyFill="1" applyBorder="1" applyAlignment="1" applyProtection="1">
      <alignment horizontal="center" vertical="center"/>
      <protection hidden="1"/>
    </xf>
    <xf numFmtId="189" fontId="3" fillId="8" borderId="101" xfId="0" applyNumberFormat="1" applyFont="1" applyFill="1" applyBorder="1" applyAlignment="1" applyProtection="1">
      <alignment horizontal="center" vertical="center"/>
      <protection hidden="1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189" fontId="3" fillId="8" borderId="39" xfId="0" applyNumberFormat="1" applyFont="1" applyFill="1" applyBorder="1" applyAlignment="1" applyProtection="1">
      <alignment horizontal="center" vertical="center"/>
      <protection hidden="1"/>
    </xf>
    <xf numFmtId="189" fontId="3" fillId="8" borderId="42" xfId="0" applyNumberFormat="1" applyFont="1" applyFill="1" applyBorder="1" applyAlignment="1" applyProtection="1">
      <alignment horizontal="center" vertical="center"/>
      <protection hidden="1"/>
    </xf>
    <xf numFmtId="189" fontId="3" fillId="8" borderId="40" xfId="0" applyNumberFormat="1" applyFont="1" applyFill="1" applyBorder="1" applyAlignment="1" applyProtection="1">
      <alignment horizontal="center" vertical="center"/>
      <protection hidden="1"/>
    </xf>
    <xf numFmtId="0" fontId="3" fillId="0" borderId="2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189" fontId="3" fillId="8" borderId="41" xfId="0" applyNumberFormat="1" applyFont="1" applyFill="1" applyBorder="1" applyAlignment="1" applyProtection="1">
      <alignment horizontal="center" vertical="center"/>
      <protection hidden="1"/>
    </xf>
    <xf numFmtId="190" fontId="13" fillId="8" borderId="43" xfId="0" applyNumberFormat="1" applyFont="1" applyFill="1" applyBorder="1" applyAlignment="1" applyProtection="1">
      <alignment horizontal="center" vertical="center"/>
      <protection hidden="1"/>
    </xf>
    <xf numFmtId="190" fontId="13" fillId="8" borderId="44" xfId="0" applyNumberFormat="1" applyFont="1" applyFill="1" applyBorder="1" applyAlignment="1" applyProtection="1">
      <alignment horizontal="center" vertical="center"/>
      <protection hidden="1"/>
    </xf>
    <xf numFmtId="0" fontId="6" fillId="9" borderId="84" xfId="0" applyFont="1" applyFill="1" applyBorder="1" applyAlignment="1">
      <alignment horizontal="center" vertical="center"/>
    </xf>
    <xf numFmtId="0" fontId="6" fillId="9" borderId="31" xfId="0" applyFont="1" applyFill="1" applyBorder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6" fillId="9" borderId="35" xfId="0" applyFont="1" applyFill="1" applyBorder="1" applyAlignment="1">
      <alignment horizontal="center" vertical="center" wrapText="1"/>
    </xf>
    <xf numFmtId="0" fontId="6" fillId="9" borderId="68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9" borderId="59" xfId="0" applyFont="1" applyFill="1" applyBorder="1" applyAlignment="1">
      <alignment horizontal="center" vertical="center" wrapText="1"/>
    </xf>
    <xf numFmtId="0" fontId="6" fillId="9" borderId="11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/>
    </xf>
    <xf numFmtId="0" fontId="6" fillId="9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hidden="1"/>
    </xf>
    <xf numFmtId="0" fontId="14" fillId="6" borderId="35" xfId="0" applyNumberFormat="1" applyFont="1" applyFill="1" applyBorder="1" applyAlignment="1" applyProtection="1">
      <alignment horizontal="center" vertical="center"/>
      <protection locked="0"/>
    </xf>
    <xf numFmtId="0" fontId="14" fillId="6" borderId="36" xfId="0" applyNumberFormat="1" applyFont="1" applyFill="1" applyBorder="1" applyAlignment="1" applyProtection="1">
      <alignment horizontal="center" vertical="center"/>
      <protection locked="0"/>
    </xf>
    <xf numFmtId="0" fontId="3" fillId="0" borderId="25" xfId="0" applyFont="1" applyFill="1" applyBorder="1" applyAlignment="1" applyProtection="1">
      <alignment horizontal="center" vertical="center"/>
      <protection hidden="1"/>
    </xf>
    <xf numFmtId="0" fontId="3" fillId="0" borderId="27" xfId="0" applyFont="1" applyFill="1" applyBorder="1" applyAlignment="1" applyProtection="1">
      <alignment horizontal="center" vertical="center"/>
      <protection hidden="1"/>
    </xf>
    <xf numFmtId="0" fontId="3" fillId="7" borderId="43" xfId="0" applyFont="1" applyFill="1" applyBorder="1" applyAlignment="1" applyProtection="1">
      <alignment horizontal="center" vertical="center"/>
      <protection hidden="1"/>
    </xf>
    <xf numFmtId="0" fontId="3" fillId="7" borderId="45" xfId="0" applyFont="1" applyFill="1" applyBorder="1" applyAlignment="1" applyProtection="1">
      <alignment horizontal="center" vertical="center"/>
      <protection hidden="1"/>
    </xf>
    <xf numFmtId="0" fontId="3" fillId="0" borderId="37" xfId="0" applyFont="1" applyFill="1" applyBorder="1" applyAlignment="1" applyProtection="1">
      <alignment horizontal="center" vertical="center"/>
      <protection locked="0"/>
    </xf>
    <xf numFmtId="0" fontId="3" fillId="0" borderId="38" xfId="0" applyFont="1" applyFill="1" applyBorder="1" applyAlignment="1" applyProtection="1">
      <alignment horizontal="center" vertical="center"/>
      <protection locked="0"/>
    </xf>
    <xf numFmtId="190" fontId="15" fillId="7" borderId="56" xfId="0" applyNumberFormat="1" applyFont="1" applyFill="1" applyBorder="1" applyAlignment="1" applyProtection="1">
      <alignment horizontal="center" vertical="center"/>
      <protection hidden="1"/>
    </xf>
    <xf numFmtId="190" fontId="15" fillId="7" borderId="57" xfId="0" applyNumberFormat="1" applyFont="1" applyFill="1" applyBorder="1" applyAlignment="1" applyProtection="1">
      <alignment horizontal="center" vertical="center"/>
      <protection hidden="1"/>
    </xf>
    <xf numFmtId="0" fontId="3" fillId="0" borderId="31" xfId="0" applyFont="1" applyBorder="1" applyAlignment="1" applyProtection="1">
      <alignment horizontal="center" vertical="center"/>
      <protection hidden="1"/>
    </xf>
    <xf numFmtId="0" fontId="3" fillId="0" borderId="15" xfId="0" applyFont="1" applyBorder="1" applyAlignment="1" applyProtection="1">
      <alignment horizontal="center" vertical="center"/>
      <protection hidden="1"/>
    </xf>
    <xf numFmtId="0" fontId="3" fillId="0" borderId="34" xfId="0" applyFont="1" applyFill="1" applyBorder="1" applyAlignment="1" applyProtection="1">
      <alignment horizontal="center" vertical="center"/>
      <protection hidden="1"/>
    </xf>
    <xf numFmtId="0" fontId="3" fillId="0" borderId="16" xfId="0" applyFont="1" applyFill="1" applyBorder="1" applyAlignment="1" applyProtection="1">
      <alignment horizontal="center" vertical="center"/>
      <protection hidden="1"/>
    </xf>
    <xf numFmtId="187" fontId="3" fillId="0" borderId="32" xfId="0" applyNumberFormat="1" applyFont="1" applyBorder="1" applyAlignment="1" applyProtection="1">
      <alignment horizontal="center" vertical="center"/>
      <protection hidden="1"/>
    </xf>
    <xf numFmtId="187" fontId="3" fillId="0" borderId="26" xfId="0" applyNumberFormat="1" applyFont="1" applyBorder="1" applyAlignment="1" applyProtection="1">
      <alignment horizontal="center" vertical="center"/>
      <protection hidden="1"/>
    </xf>
    <xf numFmtId="187" fontId="3" fillId="0" borderId="33" xfId="0" applyNumberFormat="1" applyFont="1" applyBorder="1" applyAlignment="1" applyProtection="1">
      <alignment horizontal="center" vertical="center"/>
      <protection hidden="1"/>
    </xf>
    <xf numFmtId="189" fontId="3" fillId="7" borderId="46" xfId="0" applyNumberFormat="1" applyFont="1" applyFill="1" applyBorder="1" applyAlignment="1" applyProtection="1">
      <alignment horizontal="center" vertical="center"/>
      <protection hidden="1"/>
    </xf>
    <xf numFmtId="189" fontId="3" fillId="7" borderId="47" xfId="0" applyNumberFormat="1" applyFont="1" applyFill="1" applyBorder="1" applyAlignment="1" applyProtection="1">
      <alignment horizontal="center" vertical="center"/>
      <protection hidden="1"/>
    </xf>
    <xf numFmtId="187" fontId="3" fillId="0" borderId="48" xfId="0" applyNumberFormat="1" applyFont="1" applyBorder="1" applyAlignment="1" applyProtection="1">
      <alignment horizontal="center" vertical="center"/>
      <protection hidden="1"/>
    </xf>
    <xf numFmtId="187" fontId="3" fillId="0" borderId="49" xfId="0" applyNumberFormat="1" applyFont="1" applyBorder="1" applyAlignment="1" applyProtection="1">
      <alignment horizontal="center" vertical="center"/>
      <protection hidden="1"/>
    </xf>
    <xf numFmtId="187" fontId="3" fillId="0" borderId="51" xfId="0" applyNumberFormat="1" applyFont="1" applyBorder="1" applyAlignment="1" applyProtection="1">
      <alignment horizontal="center" vertical="center" wrapText="1"/>
      <protection hidden="1"/>
    </xf>
    <xf numFmtId="187" fontId="3" fillId="0" borderId="52" xfId="0" applyNumberFormat="1" applyFont="1" applyBorder="1" applyAlignment="1" applyProtection="1">
      <alignment horizontal="center" vertical="center"/>
      <protection hidden="1"/>
    </xf>
    <xf numFmtId="187" fontId="3" fillId="0" borderId="49" xfId="0" applyNumberFormat="1" applyFont="1" applyBorder="1" applyAlignment="1" applyProtection="1">
      <alignment horizontal="center" vertical="center" wrapText="1"/>
      <protection hidden="1"/>
    </xf>
    <xf numFmtId="187" fontId="3" fillId="0" borderId="52" xfId="0" applyNumberFormat="1" applyFont="1" applyBorder="1" applyAlignment="1" applyProtection="1">
      <alignment horizontal="center" vertical="center" wrapText="1"/>
      <protection hidden="1"/>
    </xf>
    <xf numFmtId="187" fontId="3" fillId="0" borderId="103" xfId="0" applyNumberFormat="1" applyFont="1" applyBorder="1" applyAlignment="1" applyProtection="1">
      <alignment horizontal="center" vertical="center"/>
      <protection hidden="1"/>
    </xf>
    <xf numFmtId="187" fontId="3" fillId="0" borderId="50" xfId="0" applyNumberFormat="1" applyFont="1" applyBorder="1" applyAlignment="1" applyProtection="1">
      <alignment horizontal="center" vertical="center"/>
      <protection hidden="1"/>
    </xf>
    <xf numFmtId="189" fontId="3" fillId="7" borderId="102" xfId="0" applyNumberFormat="1" applyFont="1" applyFill="1" applyBorder="1" applyAlignment="1" applyProtection="1">
      <alignment horizontal="center" vertical="center"/>
      <protection hidden="1"/>
    </xf>
    <xf numFmtId="189" fontId="3" fillId="7" borderId="55" xfId="0" applyNumberFormat="1" applyFont="1" applyFill="1" applyBorder="1" applyAlignment="1" applyProtection="1">
      <alignment horizontal="center" vertical="center"/>
      <protection hidden="1"/>
    </xf>
    <xf numFmtId="187" fontId="3" fillId="0" borderId="104" xfId="0" applyNumberFormat="1" applyFont="1" applyBorder="1" applyAlignment="1" applyProtection="1">
      <alignment horizontal="center" vertical="center"/>
      <protection hidden="1"/>
    </xf>
    <xf numFmtId="187" fontId="3" fillId="0" borderId="54" xfId="0" applyNumberFormat="1" applyFont="1" applyBorder="1" applyAlignment="1" applyProtection="1">
      <alignment horizontal="center" vertical="center"/>
      <protection hidden="1"/>
    </xf>
    <xf numFmtId="0" fontId="3" fillId="0" borderId="26" xfId="0" applyFont="1" applyFill="1" applyBorder="1" applyAlignment="1" applyProtection="1">
      <alignment horizontal="center" vertical="center"/>
      <protection hidden="1"/>
    </xf>
    <xf numFmtId="0" fontId="3" fillId="0" borderId="33" xfId="0" applyFont="1" applyFill="1" applyBorder="1" applyAlignment="1" applyProtection="1">
      <alignment horizontal="center" vertical="center"/>
      <protection hidden="1"/>
    </xf>
    <xf numFmtId="178" fontId="3" fillId="0" borderId="48" xfId="0" applyNumberFormat="1" applyFont="1" applyBorder="1" applyAlignment="1" applyProtection="1">
      <alignment horizontal="center" vertical="center"/>
      <protection hidden="1"/>
    </xf>
    <xf numFmtId="178" fontId="3" fillId="0" borderId="49" xfId="0" applyNumberFormat="1" applyFont="1" applyBorder="1" applyAlignment="1" applyProtection="1">
      <alignment horizontal="center" vertical="center"/>
      <protection hidden="1"/>
    </xf>
    <xf numFmtId="178" fontId="3" fillId="0" borderId="103" xfId="0" applyNumberFormat="1" applyFont="1" applyBorder="1" applyAlignment="1" applyProtection="1">
      <alignment horizontal="center" vertical="center"/>
      <protection hidden="1"/>
    </xf>
    <xf numFmtId="178" fontId="3" fillId="0" borderId="50" xfId="0" applyNumberFormat="1" applyFont="1" applyBorder="1" applyAlignment="1" applyProtection="1">
      <alignment horizontal="center" vertical="center"/>
      <protection hidden="1"/>
    </xf>
    <xf numFmtId="0" fontId="3" fillId="0" borderId="51" xfId="0" applyFont="1" applyFill="1" applyBorder="1" applyAlignment="1" applyProtection="1">
      <alignment horizontal="center" vertical="center" wrapText="1"/>
      <protection hidden="1"/>
    </xf>
    <xf numFmtId="0" fontId="3" fillId="0" borderId="52" xfId="0" applyFont="1" applyFill="1" applyBorder="1" applyAlignment="1" applyProtection="1">
      <alignment horizontal="center" vertical="center" wrapText="1"/>
      <protection hidden="1"/>
    </xf>
    <xf numFmtId="189" fontId="3" fillId="7" borderId="53" xfId="0" applyNumberFormat="1" applyFont="1" applyFill="1" applyBorder="1" applyAlignment="1" applyProtection="1">
      <alignment horizontal="center" vertical="center"/>
      <protection hidden="1"/>
    </xf>
    <xf numFmtId="0" fontId="3" fillId="0" borderId="52" xfId="0" applyFont="1" applyFill="1" applyBorder="1" applyAlignment="1" applyProtection="1">
      <alignment horizontal="center" vertical="center"/>
      <protection hidden="1"/>
    </xf>
    <xf numFmtId="0" fontId="3" fillId="0" borderId="104" xfId="0" applyFont="1" applyFill="1" applyBorder="1" applyAlignment="1" applyProtection="1">
      <alignment horizontal="center" vertical="center"/>
      <protection hidden="1"/>
    </xf>
    <xf numFmtId="0" fontId="3" fillId="0" borderId="54" xfId="0" applyFont="1" applyFill="1" applyBorder="1" applyAlignment="1" applyProtection="1">
      <alignment horizontal="center" vertical="center"/>
      <protection hidden="1"/>
    </xf>
    <xf numFmtId="176" fontId="5" fillId="0" borderId="0" xfId="0" applyNumberFormat="1" applyFont="1" applyAlignment="1" applyProtection="1">
      <alignment horizontal="center" vertical="center"/>
      <protection hidden="1"/>
    </xf>
    <xf numFmtId="176" fontId="8" fillId="4" borderId="25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65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69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70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37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2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58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73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74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75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32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61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26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27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2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58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0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60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30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61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71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72" xfId="0" applyNumberFormat="1" applyFont="1" applyFill="1" applyBorder="1" applyAlignment="1" applyProtection="1">
      <alignment horizontal="center" vertical="center" wrapText="1"/>
      <protection hidden="1"/>
    </xf>
    <xf numFmtId="176" fontId="8" fillId="4" borderId="64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34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31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12" xfId="0" applyNumberFormat="1" applyFont="1" applyFill="1" applyBorder="1" applyAlignment="1" applyProtection="1">
      <alignment horizontal="center" vertical="center" wrapText="1"/>
      <protection hidden="1"/>
    </xf>
    <xf numFmtId="177" fontId="8" fillId="4" borderId="1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2" applyFont="1" applyFill="1" applyBorder="1" applyAlignment="1" applyProtection="1">
      <alignment horizontal="center" vertical="center"/>
      <protection hidden="1"/>
    </xf>
    <xf numFmtId="0" fontId="3" fillId="0" borderId="25" xfId="0" applyFont="1" applyFill="1" applyBorder="1" applyAlignment="1" applyProtection="1">
      <alignment horizontal="center" vertical="center"/>
    </xf>
    <xf numFmtId="0" fontId="3" fillId="8" borderId="43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27" xfId="0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center" vertical="center"/>
    </xf>
    <xf numFmtId="0" fontId="3" fillId="0" borderId="16" xfId="0" applyFont="1" applyFill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187" fontId="3" fillId="0" borderId="79" xfId="0" applyNumberFormat="1" applyFont="1" applyBorder="1" applyAlignment="1" applyProtection="1">
      <alignment horizontal="center" vertical="center"/>
    </xf>
    <xf numFmtId="187" fontId="2" fillId="0" borderId="82" xfId="0" applyNumberFormat="1" applyFont="1" applyBorder="1" applyAlignment="1" applyProtection="1">
      <alignment horizontal="center" vertical="center" wrapText="1"/>
    </xf>
    <xf numFmtId="187" fontId="2" fillId="0" borderId="72" xfId="0" applyNumberFormat="1" applyFont="1" applyBorder="1" applyAlignment="1" applyProtection="1">
      <alignment horizontal="center" vertical="center" wrapText="1"/>
    </xf>
    <xf numFmtId="187" fontId="3" fillId="0" borderId="80" xfId="0" applyNumberFormat="1" applyFont="1" applyBorder="1" applyAlignment="1" applyProtection="1">
      <alignment horizontal="center" vertical="center"/>
    </xf>
    <xf numFmtId="187" fontId="2" fillId="0" borderId="77" xfId="0" applyNumberFormat="1" applyFont="1" applyBorder="1" applyAlignment="1" applyProtection="1">
      <alignment horizontal="center" vertical="center" wrapText="1"/>
    </xf>
    <xf numFmtId="187" fontId="2" fillId="0" borderId="78" xfId="0" applyNumberFormat="1" applyFont="1" applyBorder="1" applyAlignment="1" applyProtection="1">
      <alignment horizontal="center" vertical="center" wrapText="1"/>
    </xf>
    <xf numFmtId="187" fontId="2" fillId="0" borderId="96" xfId="0" applyNumberFormat="1" applyFont="1" applyBorder="1" applyAlignment="1" applyProtection="1">
      <alignment horizontal="center" vertical="center" wrapText="1"/>
    </xf>
    <xf numFmtId="187" fontId="2" fillId="0" borderId="98" xfId="0" applyNumberFormat="1" applyFont="1" applyBorder="1" applyAlignment="1" applyProtection="1">
      <alignment horizontal="center" vertical="center" wrapText="1"/>
    </xf>
    <xf numFmtId="187" fontId="2" fillId="0" borderId="77" xfId="0" applyNumberFormat="1" applyFont="1" applyBorder="1" applyAlignment="1" applyProtection="1">
      <alignment horizontal="center" vertical="center"/>
    </xf>
    <xf numFmtId="187" fontId="2" fillId="0" borderId="99" xfId="0" applyNumberFormat="1" applyFont="1" applyBorder="1" applyAlignment="1" applyProtection="1">
      <alignment horizontal="center" vertical="center"/>
    </xf>
    <xf numFmtId="187" fontId="3" fillId="0" borderId="81" xfId="0" applyNumberFormat="1" applyFont="1" applyBorder="1" applyAlignment="1" applyProtection="1">
      <alignment horizontal="center" vertical="center"/>
    </xf>
    <xf numFmtId="187" fontId="2" fillId="0" borderId="97" xfId="0" applyNumberFormat="1" applyFont="1" applyBorder="1" applyAlignment="1" applyProtection="1">
      <alignment horizontal="center" vertical="center"/>
    </xf>
    <xf numFmtId="187" fontId="2" fillId="0" borderId="24" xfId="0" applyNumberFormat="1" applyFont="1" applyBorder="1" applyAlignment="1" applyProtection="1">
      <alignment horizontal="center" vertical="center"/>
    </xf>
    <xf numFmtId="178" fontId="2" fillId="0" borderId="28" xfId="0" applyNumberFormat="1" applyFont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/>
    </xf>
    <xf numFmtId="178" fontId="2" fillId="0" borderId="21" xfId="0" applyNumberFormat="1" applyFont="1" applyBorder="1" applyAlignment="1" applyProtection="1">
      <alignment horizontal="center" vertical="center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/>
    </xf>
    <xf numFmtId="178" fontId="2" fillId="0" borderId="22" xfId="0" applyNumberFormat="1" applyFont="1" applyBorder="1" applyAlignment="1" applyProtection="1">
      <alignment horizontal="center" vertical="center"/>
    </xf>
    <xf numFmtId="0" fontId="2" fillId="0" borderId="24" xfId="0" applyFont="1" applyFill="1" applyBorder="1" applyAlignment="1" applyProtection="1">
      <alignment horizontal="center" vertical="center"/>
    </xf>
    <xf numFmtId="0" fontId="3" fillId="0" borderId="25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178" fontId="3" fillId="2" borderId="1" xfId="0" applyNumberFormat="1" applyFont="1" applyFill="1" applyBorder="1" applyAlignment="1" applyProtection="1">
      <alignment horizontal="center" vertical="center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3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7" fillId="0" borderId="0" xfId="0" applyFont="1" applyAlignment="1" applyProtection="1">
      <alignment horizontal="center" vertical="center"/>
    </xf>
  </cellXfs>
  <cellStyles count="3">
    <cellStyle name="백분율" xfId="1" builtinId="5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T100"/>
  <sheetViews>
    <sheetView tabSelected="1" workbookViewId="0">
      <selection activeCell="P6" sqref="P6"/>
    </sheetView>
  </sheetViews>
  <sheetFormatPr defaultRowHeight="13.5" x14ac:dyDescent="0.15"/>
  <cols>
    <col min="1" max="1" width="1.44140625" style="75" customWidth="1"/>
    <col min="2" max="2" width="8.33203125" style="98" customWidth="1"/>
    <col min="3" max="3" width="5" style="98" customWidth="1"/>
    <col min="4" max="4" width="4.109375" style="98" customWidth="1"/>
    <col min="5" max="5" width="5.5546875" style="98" customWidth="1"/>
    <col min="6" max="6" width="6.6640625" style="99" customWidth="1"/>
    <col min="7" max="7" width="3.77734375" style="98" customWidth="1"/>
    <col min="8" max="8" width="5.77734375" style="100" customWidth="1"/>
    <col min="9" max="9" width="2.33203125" style="75" customWidth="1"/>
    <col min="10" max="10" width="9.21875" style="75" customWidth="1"/>
    <col min="11" max="11" width="10.6640625" style="75" customWidth="1"/>
    <col min="12" max="12" width="12.6640625" style="75" customWidth="1"/>
    <col min="13" max="13" width="18.21875" style="75" customWidth="1"/>
    <col min="14" max="14" width="5.33203125" style="75" customWidth="1"/>
    <col min="15" max="15" width="9" style="75" customWidth="1"/>
    <col min="16" max="16" width="9.88671875" style="75" bestFit="1" customWidth="1"/>
    <col min="17" max="17" width="9" style="75" customWidth="1"/>
    <col min="18" max="18" width="3.5546875" style="75" customWidth="1"/>
    <col min="19" max="19" width="18.21875" style="76" hidden="1" customWidth="1"/>
    <col min="20" max="20" width="17" style="76" hidden="1" customWidth="1"/>
    <col min="21" max="16384" width="8.88671875" style="75"/>
  </cols>
  <sheetData>
    <row r="1" spans="2:20" x14ac:dyDescent="0.15">
      <c r="B1" s="71"/>
      <c r="C1" s="71"/>
      <c r="D1" s="71"/>
      <c r="E1" s="71"/>
      <c r="F1" s="72"/>
      <c r="G1" s="73"/>
      <c r="H1" s="74"/>
    </row>
    <row r="2" spans="2:20" ht="18.75" x14ac:dyDescent="0.15">
      <c r="B2" s="266" t="s">
        <v>46</v>
      </c>
      <c r="C2" s="266"/>
      <c r="D2" s="266"/>
      <c r="E2" s="266"/>
      <c r="F2" s="266"/>
      <c r="G2" s="266"/>
      <c r="H2" s="266"/>
    </row>
    <row r="3" spans="2:20" ht="14.25" thickBot="1" x14ac:dyDescent="0.2">
      <c r="B3" s="77"/>
      <c r="C3" s="71"/>
      <c r="D3" s="71"/>
      <c r="E3" s="71"/>
      <c r="F3" s="72"/>
      <c r="G3" s="73"/>
      <c r="H3" s="74"/>
      <c r="S3" s="78"/>
      <c r="T3" s="78"/>
    </row>
    <row r="4" spans="2:20" ht="14.45" customHeight="1" thickTop="1" x14ac:dyDescent="0.15">
      <c r="B4" s="259" t="s">
        <v>5</v>
      </c>
      <c r="C4" s="259" t="s">
        <v>1</v>
      </c>
      <c r="D4" s="260" t="s">
        <v>2</v>
      </c>
      <c r="E4" s="259" t="s">
        <v>3</v>
      </c>
      <c r="F4" s="261" t="s">
        <v>0</v>
      </c>
      <c r="G4" s="260" t="s">
        <v>4</v>
      </c>
      <c r="H4" s="262" t="s">
        <v>41</v>
      </c>
      <c r="J4" s="258" t="s">
        <v>60</v>
      </c>
      <c r="K4" s="142" t="str">
        <f ca="1">IF(ISERROR(ROUND(SUM(OFFSET(H5,0,0,COUNTA(H:H),1))/SUM(OFFSET(C5,0,0,COUNTA(C:C),1)),1)),"",ROUND(SUM(OFFSET(H5,0,0,COUNTA(H:H),1))/SUM(OFFSET(C5,0,0,COUNTA(C:C),1)),1))</f>
        <v/>
      </c>
      <c r="L4" s="79"/>
      <c r="M4" s="76"/>
    </row>
    <row r="5" spans="2:20" ht="14.45" customHeight="1" thickBot="1" x14ac:dyDescent="0.2">
      <c r="B5" s="1"/>
      <c r="C5" s="1"/>
      <c r="D5" s="2"/>
      <c r="E5" s="2"/>
      <c r="F5" s="6" t="str">
        <f t="shared" ref="F5:F36" si="0">IF(ISERROR(ROUND(D5/E5*100,2)),"",ROUND(D5/E5*100,2))</f>
        <v/>
      </c>
      <c r="G5" s="108" t="str">
        <f t="shared" ref="G5:G36" si="1">IF(ISERROR(INDEX($S$19:$T$27,MATCH(F5,$S$19:$S$27,-1),2)),"",INDEX($S$19:$T$27,MATCH(F5,$S$19:$S$27,-1),2))</f>
        <v/>
      </c>
      <c r="H5" s="80" t="str">
        <f>IF(ISERROR(C5*G5),"",C5*G5)</f>
        <v/>
      </c>
      <c r="J5" s="233"/>
      <c r="K5" s="143"/>
      <c r="L5" s="81"/>
      <c r="M5" s="82"/>
      <c r="S5" s="135" t="s">
        <v>55</v>
      </c>
      <c r="T5" s="135"/>
    </row>
    <row r="6" spans="2:20" ht="14.45" customHeight="1" thickBot="1" x14ac:dyDescent="0.2">
      <c r="B6" s="1"/>
      <c r="C6" s="1"/>
      <c r="D6" s="2"/>
      <c r="E6" s="2"/>
      <c r="F6" s="6" t="str">
        <f t="shared" si="0"/>
        <v/>
      </c>
      <c r="G6" s="108" t="str">
        <f t="shared" si="1"/>
        <v/>
      </c>
      <c r="H6" s="80" t="str">
        <f t="shared" ref="H6:H69" si="2">IF(ISERROR(C6*G6),"",C6*G6)</f>
        <v/>
      </c>
      <c r="J6" s="83"/>
      <c r="K6" s="82"/>
      <c r="L6" s="84"/>
      <c r="M6" s="85"/>
      <c r="S6" s="3" t="s">
        <v>53</v>
      </c>
      <c r="T6" s="3" t="s">
        <v>56</v>
      </c>
    </row>
    <row r="7" spans="2:20" ht="14.45" customHeight="1" thickTop="1" x14ac:dyDescent="0.15">
      <c r="B7" s="1"/>
      <c r="C7" s="1"/>
      <c r="D7" s="2"/>
      <c r="E7" s="2"/>
      <c r="F7" s="6" t="str">
        <f t="shared" si="0"/>
        <v/>
      </c>
      <c r="G7" s="108" t="str">
        <f t="shared" si="1"/>
        <v/>
      </c>
      <c r="H7" s="80" t="str">
        <f t="shared" si="2"/>
        <v/>
      </c>
      <c r="J7" s="229" t="s">
        <v>22</v>
      </c>
      <c r="K7" s="230" t="s">
        <v>21</v>
      </c>
      <c r="L7" s="231" t="s">
        <v>23</v>
      </c>
      <c r="M7" s="232" t="s">
        <v>24</v>
      </c>
      <c r="S7" s="4">
        <v>5</v>
      </c>
      <c r="T7" s="3">
        <v>1</v>
      </c>
    </row>
    <row r="8" spans="2:20" ht="14.45" customHeight="1" thickBot="1" x14ac:dyDescent="0.2">
      <c r="B8" s="1"/>
      <c r="C8" s="1"/>
      <c r="D8" s="2"/>
      <c r="E8" s="2"/>
      <c r="F8" s="6" t="str">
        <f t="shared" si="0"/>
        <v/>
      </c>
      <c r="G8" s="108" t="str">
        <f t="shared" si="1"/>
        <v/>
      </c>
      <c r="H8" s="80" t="str">
        <f t="shared" si="2"/>
        <v/>
      </c>
      <c r="J8" s="233"/>
      <c r="K8" s="234"/>
      <c r="L8" s="235"/>
      <c r="M8" s="236"/>
      <c r="S8" s="4">
        <v>1.75</v>
      </c>
      <c r="T8" s="3">
        <v>2</v>
      </c>
    </row>
    <row r="9" spans="2:20" ht="14.45" customHeight="1" x14ac:dyDescent="0.15">
      <c r="B9" s="1"/>
      <c r="C9" s="1"/>
      <c r="D9" s="2"/>
      <c r="E9" s="2"/>
      <c r="F9" s="6" t="str">
        <f t="shared" si="0"/>
        <v/>
      </c>
      <c r="G9" s="108" t="str">
        <f t="shared" si="1"/>
        <v/>
      </c>
      <c r="H9" s="80" t="str">
        <f t="shared" si="2"/>
        <v/>
      </c>
      <c r="J9" s="237" t="s">
        <v>25</v>
      </c>
      <c r="K9" s="130" t="str">
        <f ca="1">IF(ISERROR(VLOOKUP($K$4,'세부득점표(학생부)'!$B$8:$G$88,2,0)),"",VLOOKUP($K$4,'세부득점표(학생부)'!$B$8:$G$88,2,0))</f>
        <v/>
      </c>
      <c r="L9" s="238" t="s">
        <v>82</v>
      </c>
      <c r="M9" s="239" t="s">
        <v>86</v>
      </c>
      <c r="S9" s="4">
        <v>1.22</v>
      </c>
      <c r="T9" s="3">
        <v>3</v>
      </c>
    </row>
    <row r="10" spans="2:20" ht="14.45" customHeight="1" x14ac:dyDescent="0.15">
      <c r="B10" s="1"/>
      <c r="C10" s="1"/>
      <c r="D10" s="2"/>
      <c r="E10" s="2"/>
      <c r="F10" s="6" t="str">
        <f t="shared" si="0"/>
        <v/>
      </c>
      <c r="G10" s="108" t="str">
        <f t="shared" si="1"/>
        <v/>
      </c>
      <c r="H10" s="80" t="str">
        <f t="shared" si="2"/>
        <v/>
      </c>
      <c r="J10" s="240"/>
      <c r="K10" s="131"/>
      <c r="L10" s="241"/>
      <c r="M10" s="242"/>
      <c r="S10" s="4">
        <v>0.73</v>
      </c>
      <c r="T10" s="3">
        <v>4</v>
      </c>
    </row>
    <row r="11" spans="2:20" ht="14.45" customHeight="1" x14ac:dyDescent="0.15">
      <c r="B11" s="1"/>
      <c r="C11" s="1"/>
      <c r="D11" s="2"/>
      <c r="E11" s="2"/>
      <c r="F11" s="6" t="str">
        <f t="shared" si="0"/>
        <v/>
      </c>
      <c r="G11" s="108" t="str">
        <f t="shared" si="1"/>
        <v/>
      </c>
      <c r="H11" s="80" t="str">
        <f t="shared" si="2"/>
        <v/>
      </c>
      <c r="J11" s="240"/>
      <c r="K11" s="131"/>
      <c r="L11" s="241"/>
      <c r="M11" s="242"/>
      <c r="S11" s="4">
        <v>0.25</v>
      </c>
      <c r="T11" s="3">
        <v>5</v>
      </c>
    </row>
    <row r="12" spans="2:20" ht="14.45" customHeight="1" x14ac:dyDescent="0.15">
      <c r="B12" s="1"/>
      <c r="C12" s="1"/>
      <c r="D12" s="2"/>
      <c r="E12" s="2"/>
      <c r="F12" s="6" t="str">
        <f t="shared" si="0"/>
        <v/>
      </c>
      <c r="G12" s="108" t="str">
        <f t="shared" si="1"/>
        <v/>
      </c>
      <c r="H12" s="80" t="str">
        <f t="shared" si="2"/>
        <v/>
      </c>
      <c r="J12" s="240"/>
      <c r="K12" s="131"/>
      <c r="L12" s="241"/>
      <c r="M12" s="242"/>
      <c r="S12" s="4">
        <v>-0.26</v>
      </c>
      <c r="T12" s="3">
        <v>6</v>
      </c>
    </row>
    <row r="13" spans="2:20" ht="14.45" customHeight="1" x14ac:dyDescent="0.15">
      <c r="B13" s="1"/>
      <c r="C13" s="1"/>
      <c r="D13" s="2"/>
      <c r="E13" s="2"/>
      <c r="F13" s="6" t="str">
        <f t="shared" si="0"/>
        <v/>
      </c>
      <c r="G13" s="108" t="str">
        <f t="shared" si="1"/>
        <v/>
      </c>
      <c r="H13" s="80" t="str">
        <f t="shared" si="2"/>
        <v/>
      </c>
      <c r="J13" s="240"/>
      <c r="K13" s="131"/>
      <c r="L13" s="241"/>
      <c r="M13" s="242"/>
      <c r="S13" s="4">
        <v>-0.74</v>
      </c>
      <c r="T13" s="3">
        <v>7</v>
      </c>
    </row>
    <row r="14" spans="2:20" ht="14.45" customHeight="1" x14ac:dyDescent="0.15">
      <c r="B14" s="1"/>
      <c r="C14" s="1"/>
      <c r="D14" s="2"/>
      <c r="E14" s="2"/>
      <c r="F14" s="6" t="str">
        <f t="shared" si="0"/>
        <v/>
      </c>
      <c r="G14" s="108" t="str">
        <f t="shared" si="1"/>
        <v/>
      </c>
      <c r="H14" s="80" t="str">
        <f t="shared" si="2"/>
        <v/>
      </c>
      <c r="J14" s="240"/>
      <c r="K14" s="132" t="str">
        <f ca="1">IF(ISERROR(VLOOKUP($K$4,'세부득점표(학생부)'!$B$8:$G$88,3,0)),"",VLOOKUP($K$4,'세부득점표(학생부)'!$B$8:$G$88,3,0))</f>
        <v/>
      </c>
      <c r="L14" s="243" t="s">
        <v>77</v>
      </c>
      <c r="M14" s="244" t="s">
        <v>79</v>
      </c>
      <c r="S14" s="4">
        <v>-1.23</v>
      </c>
      <c r="T14" s="3">
        <v>8</v>
      </c>
    </row>
    <row r="15" spans="2:20" ht="14.45" customHeight="1" x14ac:dyDescent="0.15">
      <c r="B15" s="1"/>
      <c r="C15" s="1"/>
      <c r="D15" s="2"/>
      <c r="E15" s="2"/>
      <c r="F15" s="6" t="str">
        <f t="shared" si="0"/>
        <v/>
      </c>
      <c r="G15" s="108" t="str">
        <f t="shared" si="1"/>
        <v/>
      </c>
      <c r="H15" s="80" t="str">
        <f t="shared" si="2"/>
        <v/>
      </c>
      <c r="J15" s="240"/>
      <c r="K15" s="133"/>
      <c r="L15" s="245"/>
      <c r="M15" s="246"/>
      <c r="S15" s="4">
        <v>-1.76</v>
      </c>
      <c r="T15" s="3">
        <v>9</v>
      </c>
    </row>
    <row r="16" spans="2:20" ht="14.45" customHeight="1" x14ac:dyDescent="0.15">
      <c r="B16" s="1"/>
      <c r="C16" s="1"/>
      <c r="D16" s="2"/>
      <c r="E16" s="2"/>
      <c r="F16" s="6" t="str">
        <f t="shared" si="0"/>
        <v/>
      </c>
      <c r="G16" s="108" t="str">
        <f t="shared" si="1"/>
        <v/>
      </c>
      <c r="H16" s="80" t="str">
        <f t="shared" si="2"/>
        <v/>
      </c>
      <c r="J16" s="240"/>
      <c r="K16" s="133" t="str">
        <f ca="1">IF(ISERROR(VLOOKUP($K$4,'세부득점표(학생부)'!$B$8:$G$88,4,0)),"",VLOOKUP($K$4,'세부득점표(학생부)'!$B$8:$G$88,4,0))</f>
        <v/>
      </c>
      <c r="L16" s="245"/>
      <c r="M16" s="246" t="s">
        <v>78</v>
      </c>
    </row>
    <row r="17" spans="2:20" ht="14.45" customHeight="1" thickBot="1" x14ac:dyDescent="0.2">
      <c r="B17" s="1"/>
      <c r="C17" s="1"/>
      <c r="D17" s="2"/>
      <c r="E17" s="2"/>
      <c r="F17" s="6" t="str">
        <f t="shared" si="0"/>
        <v/>
      </c>
      <c r="G17" s="108" t="str">
        <f t="shared" si="1"/>
        <v/>
      </c>
      <c r="H17" s="80" t="str">
        <f t="shared" si="2"/>
        <v/>
      </c>
      <c r="J17" s="247"/>
      <c r="K17" s="138"/>
      <c r="L17" s="248"/>
      <c r="M17" s="249"/>
      <c r="S17" s="134" t="s">
        <v>54</v>
      </c>
      <c r="T17" s="134"/>
    </row>
    <row r="18" spans="2:20" ht="14.45" customHeight="1" x14ac:dyDescent="0.15">
      <c r="B18" s="1"/>
      <c r="C18" s="1"/>
      <c r="D18" s="2"/>
      <c r="E18" s="2"/>
      <c r="F18" s="6" t="str">
        <f t="shared" si="0"/>
        <v/>
      </c>
      <c r="G18" s="108" t="str">
        <f t="shared" si="1"/>
        <v/>
      </c>
      <c r="H18" s="80" t="str">
        <f t="shared" si="2"/>
        <v/>
      </c>
      <c r="J18" s="229" t="s">
        <v>26</v>
      </c>
      <c r="K18" s="141" t="str">
        <f ca="1">IF(ISERROR(VLOOKUP($K$4,'세부득점표(학생부)'!$B$8:$G$88,5,0)),"",VLOOKUP($K$4,'세부득점표(학생부)'!$B$8:$G$88,5,0))</f>
        <v/>
      </c>
      <c r="L18" s="250" t="s">
        <v>40</v>
      </c>
      <c r="M18" s="251" t="s">
        <v>87</v>
      </c>
      <c r="P18" s="86"/>
      <c r="Q18" s="86"/>
      <c r="S18" s="87" t="s">
        <v>20</v>
      </c>
      <c r="T18" s="87" t="s">
        <v>57</v>
      </c>
    </row>
    <row r="19" spans="2:20" ht="14.45" customHeight="1" x14ac:dyDescent="0.15">
      <c r="B19" s="1"/>
      <c r="C19" s="1"/>
      <c r="D19" s="2"/>
      <c r="E19" s="2"/>
      <c r="F19" s="6" t="str">
        <f t="shared" si="0"/>
        <v/>
      </c>
      <c r="G19" s="108" t="str">
        <f t="shared" si="1"/>
        <v/>
      </c>
      <c r="H19" s="80" t="str">
        <f t="shared" si="2"/>
        <v/>
      </c>
      <c r="J19" s="252"/>
      <c r="K19" s="136"/>
      <c r="L19" s="253"/>
      <c r="M19" s="254"/>
      <c r="P19" s="88"/>
      <c r="Q19" s="86"/>
      <c r="S19" s="89">
        <v>100</v>
      </c>
      <c r="T19" s="5">
        <v>9</v>
      </c>
    </row>
    <row r="20" spans="2:20" ht="14.45" customHeight="1" x14ac:dyDescent="0.15">
      <c r="B20" s="1"/>
      <c r="C20" s="1"/>
      <c r="D20" s="2"/>
      <c r="E20" s="2"/>
      <c r="F20" s="6" t="str">
        <f t="shared" si="0"/>
        <v/>
      </c>
      <c r="G20" s="108" t="str">
        <f t="shared" si="1"/>
        <v/>
      </c>
      <c r="H20" s="80" t="str">
        <f t="shared" si="2"/>
        <v/>
      </c>
      <c r="J20" s="252"/>
      <c r="K20" s="136"/>
      <c r="L20" s="253"/>
      <c r="M20" s="254"/>
      <c r="P20" s="88"/>
      <c r="Q20" s="86"/>
      <c r="S20" s="90">
        <v>96</v>
      </c>
      <c r="T20" s="5">
        <v>8</v>
      </c>
    </row>
    <row r="21" spans="2:20" ht="14.45" customHeight="1" x14ac:dyDescent="0.15">
      <c r="B21" s="1"/>
      <c r="C21" s="1"/>
      <c r="D21" s="2"/>
      <c r="E21" s="2"/>
      <c r="F21" s="6" t="str">
        <f t="shared" si="0"/>
        <v/>
      </c>
      <c r="G21" s="108" t="str">
        <f t="shared" si="1"/>
        <v/>
      </c>
      <c r="H21" s="80" t="str">
        <f t="shared" si="2"/>
        <v/>
      </c>
      <c r="J21" s="252"/>
      <c r="K21" s="136" t="str">
        <f ca="1">IF(ISERROR(VLOOKUP($K$4,'세부득점표(학생부)'!$B$8:$G$88,6,0)),"",VLOOKUP($K$4,'세부득점표(학생부)'!$B$8:$G$88,6,0))</f>
        <v/>
      </c>
      <c r="L21" s="253"/>
      <c r="M21" s="255" t="s">
        <v>78</v>
      </c>
      <c r="P21" s="88"/>
      <c r="Q21" s="86"/>
      <c r="S21" s="91">
        <v>89</v>
      </c>
      <c r="T21" s="5">
        <v>7</v>
      </c>
    </row>
    <row r="22" spans="2:20" ht="14.45" customHeight="1" thickBot="1" x14ac:dyDescent="0.2">
      <c r="B22" s="1"/>
      <c r="C22" s="1"/>
      <c r="D22" s="2"/>
      <c r="E22" s="2"/>
      <c r="F22" s="6" t="str">
        <f t="shared" si="0"/>
        <v/>
      </c>
      <c r="G22" s="108" t="str">
        <f t="shared" si="1"/>
        <v/>
      </c>
      <c r="H22" s="80" t="str">
        <f t="shared" si="2"/>
        <v/>
      </c>
      <c r="J22" s="233"/>
      <c r="K22" s="137"/>
      <c r="L22" s="256"/>
      <c r="M22" s="257"/>
      <c r="P22" s="88"/>
      <c r="Q22" s="86"/>
      <c r="S22" s="92">
        <v>77</v>
      </c>
      <c r="T22" s="5">
        <v>6</v>
      </c>
    </row>
    <row r="23" spans="2:20" ht="14.45" customHeight="1" x14ac:dyDescent="0.15">
      <c r="B23" s="1"/>
      <c r="C23" s="1"/>
      <c r="D23" s="2"/>
      <c r="E23" s="2"/>
      <c r="F23" s="6" t="str">
        <f t="shared" si="0"/>
        <v/>
      </c>
      <c r="G23" s="108" t="str">
        <f t="shared" si="1"/>
        <v/>
      </c>
      <c r="H23" s="80" t="str">
        <f t="shared" si="2"/>
        <v/>
      </c>
      <c r="P23" s="88"/>
      <c r="Q23" s="86"/>
      <c r="S23" s="93">
        <v>60</v>
      </c>
      <c r="T23" s="5">
        <v>5</v>
      </c>
    </row>
    <row r="24" spans="2:20" ht="14.45" customHeight="1" x14ac:dyDescent="0.15">
      <c r="B24" s="1"/>
      <c r="C24" s="1"/>
      <c r="D24" s="2"/>
      <c r="E24" s="2"/>
      <c r="F24" s="6" t="str">
        <f t="shared" si="0"/>
        <v/>
      </c>
      <c r="G24" s="108" t="str">
        <f t="shared" si="1"/>
        <v/>
      </c>
      <c r="H24" s="80" t="str">
        <f t="shared" si="2"/>
        <v/>
      </c>
      <c r="J24" s="263" t="s">
        <v>61</v>
      </c>
      <c r="K24" s="263"/>
      <c r="L24" s="263"/>
      <c r="M24" s="263"/>
      <c r="N24" s="263"/>
      <c r="P24" s="88"/>
      <c r="Q24" s="86"/>
      <c r="S24" s="94">
        <v>40</v>
      </c>
      <c r="T24" s="5">
        <v>4</v>
      </c>
    </row>
    <row r="25" spans="2:20" ht="14.45" customHeight="1" x14ac:dyDescent="0.15">
      <c r="B25" s="1"/>
      <c r="C25" s="1"/>
      <c r="D25" s="2"/>
      <c r="E25" s="2"/>
      <c r="F25" s="6" t="str">
        <f t="shared" si="0"/>
        <v/>
      </c>
      <c r="G25" s="108" t="str">
        <f t="shared" si="1"/>
        <v/>
      </c>
      <c r="H25" s="80" t="str">
        <f t="shared" si="2"/>
        <v/>
      </c>
      <c r="J25" s="263"/>
      <c r="K25" s="263"/>
      <c r="L25" s="263"/>
      <c r="M25" s="263"/>
      <c r="N25" s="263"/>
      <c r="P25" s="88"/>
      <c r="Q25" s="86"/>
      <c r="S25" s="95">
        <v>23</v>
      </c>
      <c r="T25" s="5">
        <v>3</v>
      </c>
    </row>
    <row r="26" spans="2:20" ht="14.45" customHeight="1" x14ac:dyDescent="0.15">
      <c r="B26" s="1"/>
      <c r="C26" s="1"/>
      <c r="D26" s="2"/>
      <c r="E26" s="2"/>
      <c r="F26" s="6" t="str">
        <f t="shared" si="0"/>
        <v/>
      </c>
      <c r="G26" s="108" t="str">
        <f t="shared" si="1"/>
        <v/>
      </c>
      <c r="H26" s="80" t="str">
        <f t="shared" si="2"/>
        <v/>
      </c>
      <c r="J26" s="264"/>
      <c r="K26" s="264"/>
      <c r="L26" s="264"/>
      <c r="M26" s="264"/>
      <c r="N26" s="264"/>
      <c r="P26" s="88"/>
      <c r="Q26" s="86"/>
      <c r="S26" s="96">
        <v>11</v>
      </c>
      <c r="T26" s="5">
        <v>2</v>
      </c>
    </row>
    <row r="27" spans="2:20" ht="14.45" customHeight="1" x14ac:dyDescent="0.15">
      <c r="B27" s="1"/>
      <c r="C27" s="1"/>
      <c r="D27" s="2"/>
      <c r="E27" s="2"/>
      <c r="F27" s="6" t="str">
        <f t="shared" si="0"/>
        <v/>
      </c>
      <c r="G27" s="108" t="str">
        <f t="shared" si="1"/>
        <v/>
      </c>
      <c r="H27" s="80" t="str">
        <f t="shared" si="2"/>
        <v/>
      </c>
      <c r="J27" s="265" t="s">
        <v>91</v>
      </c>
      <c r="K27" s="265" t="s">
        <v>58</v>
      </c>
      <c r="L27" s="265" t="s">
        <v>92</v>
      </c>
      <c r="M27" s="265" t="s">
        <v>90</v>
      </c>
      <c r="N27" s="265" t="s">
        <v>59</v>
      </c>
      <c r="P27" s="88"/>
      <c r="Q27" s="86"/>
      <c r="S27" s="97">
        <v>4</v>
      </c>
      <c r="T27" s="5">
        <v>1</v>
      </c>
    </row>
    <row r="28" spans="2:20" ht="14.45" customHeight="1" x14ac:dyDescent="0.15">
      <c r="B28" s="1"/>
      <c r="C28" s="1"/>
      <c r="D28" s="2"/>
      <c r="E28" s="2"/>
      <c r="F28" s="6" t="str">
        <f t="shared" si="0"/>
        <v/>
      </c>
      <c r="G28" s="108" t="str">
        <f t="shared" si="1"/>
        <v/>
      </c>
      <c r="H28" s="80" t="str">
        <f t="shared" si="2"/>
        <v/>
      </c>
      <c r="J28" s="265"/>
      <c r="K28" s="265"/>
      <c r="L28" s="265"/>
      <c r="M28" s="265"/>
      <c r="N28" s="265"/>
    </row>
    <row r="29" spans="2:20" ht="14.45" customHeight="1" x14ac:dyDescent="0.15">
      <c r="B29" s="1"/>
      <c r="C29" s="1"/>
      <c r="D29" s="2"/>
      <c r="E29" s="2"/>
      <c r="F29" s="6" t="str">
        <f t="shared" si="0"/>
        <v/>
      </c>
      <c r="G29" s="108" t="str">
        <f t="shared" si="1"/>
        <v/>
      </c>
      <c r="H29" s="80" t="str">
        <f t="shared" si="2"/>
        <v/>
      </c>
      <c r="J29" s="5"/>
      <c r="K29" s="5"/>
      <c r="L29" s="5"/>
      <c r="M29" s="41" t="str">
        <f>IF(ISERROR(ROUND((J29-K29)/L29,2)),"",ROUND((J29-K29)/L29,2))</f>
        <v/>
      </c>
      <c r="N29" s="41" t="str">
        <f t="shared" ref="N29:N52" si="3">IF(ISERROR(INDEX($S$7:$T$15,MATCH(M29,$S$7:$S$15,-1),2)),"",INDEX($S$7:$T$15,MATCH(M29,$S$7:$S$15,-1),2))</f>
        <v/>
      </c>
    </row>
    <row r="30" spans="2:20" ht="14.45" customHeight="1" x14ac:dyDescent="0.15">
      <c r="B30" s="1"/>
      <c r="C30" s="1"/>
      <c r="D30" s="2"/>
      <c r="E30" s="2"/>
      <c r="F30" s="6" t="str">
        <f t="shared" si="0"/>
        <v/>
      </c>
      <c r="G30" s="108" t="str">
        <f t="shared" si="1"/>
        <v/>
      </c>
      <c r="H30" s="80" t="str">
        <f t="shared" si="2"/>
        <v/>
      </c>
      <c r="J30" s="5"/>
      <c r="K30" s="5"/>
      <c r="L30" s="5"/>
      <c r="M30" s="41" t="str">
        <f t="shared" ref="M30:M52" si="4">IF(ISERROR(ROUND((J30-K30)/L30,2)),"",ROUND((J30-K30)/L30,2))</f>
        <v/>
      </c>
      <c r="N30" s="41" t="str">
        <f t="shared" si="3"/>
        <v/>
      </c>
    </row>
    <row r="31" spans="2:20" ht="14.45" customHeight="1" x14ac:dyDescent="0.15">
      <c r="B31" s="1"/>
      <c r="C31" s="1"/>
      <c r="D31" s="2"/>
      <c r="E31" s="2"/>
      <c r="F31" s="6" t="str">
        <f t="shared" si="0"/>
        <v/>
      </c>
      <c r="G31" s="108" t="str">
        <f t="shared" si="1"/>
        <v/>
      </c>
      <c r="H31" s="80" t="str">
        <f t="shared" si="2"/>
        <v/>
      </c>
      <c r="J31" s="5"/>
      <c r="K31" s="5"/>
      <c r="L31" s="5"/>
      <c r="M31" s="41" t="str">
        <f t="shared" si="4"/>
        <v/>
      </c>
      <c r="N31" s="41" t="str">
        <f t="shared" si="3"/>
        <v/>
      </c>
    </row>
    <row r="32" spans="2:20" ht="14.45" customHeight="1" x14ac:dyDescent="0.15">
      <c r="B32" s="1"/>
      <c r="C32" s="1"/>
      <c r="D32" s="2"/>
      <c r="E32" s="2"/>
      <c r="F32" s="6" t="str">
        <f t="shared" si="0"/>
        <v/>
      </c>
      <c r="G32" s="108" t="str">
        <f t="shared" si="1"/>
        <v/>
      </c>
      <c r="H32" s="80" t="str">
        <f t="shared" si="2"/>
        <v/>
      </c>
      <c r="J32" s="5"/>
      <c r="K32" s="5"/>
      <c r="L32" s="5"/>
      <c r="M32" s="41" t="str">
        <f t="shared" si="4"/>
        <v/>
      </c>
      <c r="N32" s="41" t="str">
        <f t="shared" si="3"/>
        <v/>
      </c>
    </row>
    <row r="33" spans="2:14" ht="14.45" customHeight="1" x14ac:dyDescent="0.15">
      <c r="B33" s="1"/>
      <c r="C33" s="1"/>
      <c r="D33" s="2"/>
      <c r="E33" s="2"/>
      <c r="F33" s="6" t="str">
        <f t="shared" si="0"/>
        <v/>
      </c>
      <c r="G33" s="108" t="str">
        <f t="shared" si="1"/>
        <v/>
      </c>
      <c r="H33" s="80" t="str">
        <f t="shared" si="2"/>
        <v/>
      </c>
      <c r="J33" s="5"/>
      <c r="K33" s="5"/>
      <c r="L33" s="5"/>
      <c r="M33" s="41" t="str">
        <f t="shared" si="4"/>
        <v/>
      </c>
      <c r="N33" s="41" t="str">
        <f t="shared" si="3"/>
        <v/>
      </c>
    </row>
    <row r="34" spans="2:14" ht="14.45" customHeight="1" x14ac:dyDescent="0.15">
      <c r="B34" s="1"/>
      <c r="C34" s="1"/>
      <c r="D34" s="2"/>
      <c r="E34" s="2"/>
      <c r="F34" s="6" t="str">
        <f t="shared" si="0"/>
        <v/>
      </c>
      <c r="G34" s="108" t="str">
        <f t="shared" si="1"/>
        <v/>
      </c>
      <c r="H34" s="80" t="str">
        <f t="shared" si="2"/>
        <v/>
      </c>
      <c r="J34" s="5"/>
      <c r="K34" s="5"/>
      <c r="L34" s="5"/>
      <c r="M34" s="41" t="str">
        <f t="shared" si="4"/>
        <v/>
      </c>
      <c r="N34" s="41" t="str">
        <f t="shared" si="3"/>
        <v/>
      </c>
    </row>
    <row r="35" spans="2:14" ht="14.45" customHeight="1" x14ac:dyDescent="0.15">
      <c r="B35" s="1"/>
      <c r="C35" s="1"/>
      <c r="D35" s="2"/>
      <c r="E35" s="2"/>
      <c r="F35" s="6" t="str">
        <f t="shared" si="0"/>
        <v/>
      </c>
      <c r="G35" s="108" t="str">
        <f t="shared" si="1"/>
        <v/>
      </c>
      <c r="H35" s="80" t="str">
        <f t="shared" si="2"/>
        <v/>
      </c>
      <c r="J35" s="5"/>
      <c r="K35" s="5"/>
      <c r="L35" s="5"/>
      <c r="M35" s="41" t="str">
        <f t="shared" si="4"/>
        <v/>
      </c>
      <c r="N35" s="41" t="str">
        <f t="shared" si="3"/>
        <v/>
      </c>
    </row>
    <row r="36" spans="2:14" ht="14.45" customHeight="1" x14ac:dyDescent="0.15">
      <c r="B36" s="1"/>
      <c r="C36" s="1"/>
      <c r="D36" s="2"/>
      <c r="E36" s="2"/>
      <c r="F36" s="6" t="str">
        <f t="shared" si="0"/>
        <v/>
      </c>
      <c r="G36" s="108" t="str">
        <f t="shared" si="1"/>
        <v/>
      </c>
      <c r="H36" s="80" t="str">
        <f t="shared" si="2"/>
        <v/>
      </c>
      <c r="J36" s="5"/>
      <c r="K36" s="5"/>
      <c r="L36" s="5"/>
      <c r="M36" s="41" t="str">
        <f t="shared" si="4"/>
        <v/>
      </c>
      <c r="N36" s="41" t="str">
        <f t="shared" si="3"/>
        <v/>
      </c>
    </row>
    <row r="37" spans="2:14" ht="14.45" customHeight="1" x14ac:dyDescent="0.15">
      <c r="B37" s="1"/>
      <c r="C37" s="1"/>
      <c r="D37" s="2"/>
      <c r="E37" s="2"/>
      <c r="F37" s="6" t="str">
        <f t="shared" ref="F37:F68" si="5">IF(ISERROR(ROUND(D37/E37*100,2)),"",ROUND(D37/E37*100,2))</f>
        <v/>
      </c>
      <c r="G37" s="108" t="str">
        <f t="shared" ref="G37:G68" si="6">IF(ISERROR(INDEX($S$19:$T$27,MATCH(F37,$S$19:$S$27,-1),2)),"",INDEX($S$19:$T$27,MATCH(F37,$S$19:$S$27,-1),2))</f>
        <v/>
      </c>
      <c r="H37" s="80" t="str">
        <f t="shared" si="2"/>
        <v/>
      </c>
      <c r="J37" s="5"/>
      <c r="K37" s="5"/>
      <c r="L37" s="5"/>
      <c r="M37" s="41" t="str">
        <f t="shared" si="4"/>
        <v/>
      </c>
      <c r="N37" s="41" t="str">
        <f t="shared" si="3"/>
        <v/>
      </c>
    </row>
    <row r="38" spans="2:14" ht="14.45" customHeight="1" x14ac:dyDescent="0.15">
      <c r="B38" s="1"/>
      <c r="C38" s="1"/>
      <c r="D38" s="2"/>
      <c r="E38" s="2"/>
      <c r="F38" s="6" t="str">
        <f t="shared" si="5"/>
        <v/>
      </c>
      <c r="G38" s="108" t="str">
        <f t="shared" si="6"/>
        <v/>
      </c>
      <c r="H38" s="80" t="str">
        <f t="shared" si="2"/>
        <v/>
      </c>
      <c r="J38" s="5"/>
      <c r="K38" s="5"/>
      <c r="L38" s="5"/>
      <c r="M38" s="41" t="str">
        <f t="shared" si="4"/>
        <v/>
      </c>
      <c r="N38" s="41" t="str">
        <f t="shared" si="3"/>
        <v/>
      </c>
    </row>
    <row r="39" spans="2:14" ht="14.45" customHeight="1" x14ac:dyDescent="0.15">
      <c r="B39" s="1"/>
      <c r="C39" s="1"/>
      <c r="D39" s="2"/>
      <c r="E39" s="2"/>
      <c r="F39" s="6" t="str">
        <f t="shared" si="5"/>
        <v/>
      </c>
      <c r="G39" s="108" t="str">
        <f t="shared" si="6"/>
        <v/>
      </c>
      <c r="H39" s="80" t="str">
        <f t="shared" si="2"/>
        <v/>
      </c>
      <c r="J39" s="5"/>
      <c r="K39" s="5"/>
      <c r="L39" s="5"/>
      <c r="M39" s="41" t="str">
        <f t="shared" si="4"/>
        <v/>
      </c>
      <c r="N39" s="41" t="str">
        <f t="shared" si="3"/>
        <v/>
      </c>
    </row>
    <row r="40" spans="2:14" ht="14.45" customHeight="1" x14ac:dyDescent="0.15">
      <c r="B40" s="1"/>
      <c r="C40" s="1"/>
      <c r="D40" s="2"/>
      <c r="E40" s="2"/>
      <c r="F40" s="6" t="str">
        <f t="shared" si="5"/>
        <v/>
      </c>
      <c r="G40" s="108" t="str">
        <f t="shared" si="6"/>
        <v/>
      </c>
      <c r="H40" s="80" t="str">
        <f t="shared" si="2"/>
        <v/>
      </c>
      <c r="J40" s="5"/>
      <c r="K40" s="5"/>
      <c r="L40" s="5"/>
      <c r="M40" s="41" t="str">
        <f t="shared" si="4"/>
        <v/>
      </c>
      <c r="N40" s="41" t="str">
        <f t="shared" si="3"/>
        <v/>
      </c>
    </row>
    <row r="41" spans="2:14" ht="14.45" customHeight="1" x14ac:dyDescent="0.15">
      <c r="B41" s="1"/>
      <c r="C41" s="1"/>
      <c r="D41" s="2"/>
      <c r="E41" s="2"/>
      <c r="F41" s="6" t="str">
        <f t="shared" si="5"/>
        <v/>
      </c>
      <c r="G41" s="108" t="str">
        <f t="shared" si="6"/>
        <v/>
      </c>
      <c r="H41" s="80" t="str">
        <f t="shared" si="2"/>
        <v/>
      </c>
      <c r="J41" s="5"/>
      <c r="K41" s="5"/>
      <c r="L41" s="5"/>
      <c r="M41" s="41" t="str">
        <f t="shared" si="4"/>
        <v/>
      </c>
      <c r="N41" s="41" t="str">
        <f t="shared" si="3"/>
        <v/>
      </c>
    </row>
    <row r="42" spans="2:14" ht="14.45" customHeight="1" x14ac:dyDescent="0.15">
      <c r="B42" s="1"/>
      <c r="C42" s="1"/>
      <c r="D42" s="2"/>
      <c r="E42" s="2"/>
      <c r="F42" s="6" t="str">
        <f t="shared" si="5"/>
        <v/>
      </c>
      <c r="G42" s="108" t="str">
        <f t="shared" si="6"/>
        <v/>
      </c>
      <c r="H42" s="80" t="str">
        <f t="shared" si="2"/>
        <v/>
      </c>
      <c r="J42" s="5"/>
      <c r="K42" s="5"/>
      <c r="L42" s="5"/>
      <c r="M42" s="41" t="str">
        <f t="shared" si="4"/>
        <v/>
      </c>
      <c r="N42" s="41" t="str">
        <f t="shared" si="3"/>
        <v/>
      </c>
    </row>
    <row r="43" spans="2:14" ht="14.45" customHeight="1" x14ac:dyDescent="0.15">
      <c r="B43" s="1"/>
      <c r="C43" s="1"/>
      <c r="D43" s="2"/>
      <c r="E43" s="2"/>
      <c r="F43" s="6" t="str">
        <f t="shared" si="5"/>
        <v/>
      </c>
      <c r="G43" s="108" t="str">
        <f t="shared" si="6"/>
        <v/>
      </c>
      <c r="H43" s="80" t="str">
        <f t="shared" si="2"/>
        <v/>
      </c>
      <c r="J43" s="5"/>
      <c r="K43" s="5"/>
      <c r="L43" s="5"/>
      <c r="M43" s="41" t="str">
        <f t="shared" si="4"/>
        <v/>
      </c>
      <c r="N43" s="41" t="str">
        <f t="shared" si="3"/>
        <v/>
      </c>
    </row>
    <row r="44" spans="2:14" ht="14.45" customHeight="1" x14ac:dyDescent="0.15">
      <c r="B44" s="1"/>
      <c r="C44" s="1"/>
      <c r="D44" s="2"/>
      <c r="E44" s="2"/>
      <c r="F44" s="6" t="str">
        <f t="shared" si="5"/>
        <v/>
      </c>
      <c r="G44" s="108" t="str">
        <f t="shared" si="6"/>
        <v/>
      </c>
      <c r="H44" s="80" t="str">
        <f t="shared" si="2"/>
        <v/>
      </c>
      <c r="J44" s="5"/>
      <c r="K44" s="5"/>
      <c r="L44" s="5"/>
      <c r="M44" s="41" t="str">
        <f t="shared" si="4"/>
        <v/>
      </c>
      <c r="N44" s="41" t="str">
        <f t="shared" si="3"/>
        <v/>
      </c>
    </row>
    <row r="45" spans="2:14" ht="14.45" customHeight="1" x14ac:dyDescent="0.15">
      <c r="B45" s="1"/>
      <c r="C45" s="1"/>
      <c r="D45" s="2"/>
      <c r="E45" s="2"/>
      <c r="F45" s="6" t="str">
        <f t="shared" si="5"/>
        <v/>
      </c>
      <c r="G45" s="108" t="str">
        <f t="shared" si="6"/>
        <v/>
      </c>
      <c r="H45" s="80" t="str">
        <f t="shared" si="2"/>
        <v/>
      </c>
      <c r="J45" s="5"/>
      <c r="K45" s="5"/>
      <c r="L45" s="5"/>
      <c r="M45" s="41" t="str">
        <f t="shared" si="4"/>
        <v/>
      </c>
      <c r="N45" s="41" t="str">
        <f t="shared" si="3"/>
        <v/>
      </c>
    </row>
    <row r="46" spans="2:14" ht="14.45" customHeight="1" x14ac:dyDescent="0.15">
      <c r="B46" s="1"/>
      <c r="C46" s="1"/>
      <c r="D46" s="2"/>
      <c r="E46" s="2"/>
      <c r="F46" s="6" t="str">
        <f t="shared" si="5"/>
        <v/>
      </c>
      <c r="G46" s="108" t="str">
        <f t="shared" si="6"/>
        <v/>
      </c>
      <c r="H46" s="80" t="str">
        <f t="shared" si="2"/>
        <v/>
      </c>
      <c r="J46" s="5"/>
      <c r="K46" s="5"/>
      <c r="L46" s="5"/>
      <c r="M46" s="41" t="str">
        <f t="shared" si="4"/>
        <v/>
      </c>
      <c r="N46" s="41" t="str">
        <f t="shared" si="3"/>
        <v/>
      </c>
    </row>
    <row r="47" spans="2:14" ht="14.45" customHeight="1" x14ac:dyDescent="0.15">
      <c r="B47" s="1"/>
      <c r="C47" s="1"/>
      <c r="D47" s="2"/>
      <c r="E47" s="2"/>
      <c r="F47" s="6" t="str">
        <f t="shared" si="5"/>
        <v/>
      </c>
      <c r="G47" s="108" t="str">
        <f t="shared" si="6"/>
        <v/>
      </c>
      <c r="H47" s="80" t="str">
        <f t="shared" si="2"/>
        <v/>
      </c>
      <c r="J47" s="5"/>
      <c r="K47" s="5"/>
      <c r="L47" s="5"/>
      <c r="M47" s="41" t="str">
        <f t="shared" si="4"/>
        <v/>
      </c>
      <c r="N47" s="41" t="str">
        <f t="shared" si="3"/>
        <v/>
      </c>
    </row>
    <row r="48" spans="2:14" ht="14.45" customHeight="1" x14ac:dyDescent="0.15">
      <c r="B48" s="1"/>
      <c r="C48" s="1"/>
      <c r="D48" s="2"/>
      <c r="E48" s="2"/>
      <c r="F48" s="6" t="str">
        <f t="shared" si="5"/>
        <v/>
      </c>
      <c r="G48" s="108" t="str">
        <f t="shared" si="6"/>
        <v/>
      </c>
      <c r="H48" s="80" t="str">
        <f t="shared" si="2"/>
        <v/>
      </c>
      <c r="J48" s="5"/>
      <c r="K48" s="5"/>
      <c r="L48" s="5"/>
      <c r="M48" s="41" t="str">
        <f t="shared" si="4"/>
        <v/>
      </c>
      <c r="N48" s="41" t="str">
        <f t="shared" si="3"/>
        <v/>
      </c>
    </row>
    <row r="49" spans="2:14" ht="14.45" customHeight="1" x14ac:dyDescent="0.15">
      <c r="B49" s="1"/>
      <c r="C49" s="1"/>
      <c r="D49" s="2"/>
      <c r="E49" s="2"/>
      <c r="F49" s="6" t="str">
        <f t="shared" si="5"/>
        <v/>
      </c>
      <c r="G49" s="108" t="str">
        <f t="shared" si="6"/>
        <v/>
      </c>
      <c r="H49" s="80" t="str">
        <f t="shared" si="2"/>
        <v/>
      </c>
      <c r="J49" s="5"/>
      <c r="K49" s="5"/>
      <c r="L49" s="5"/>
      <c r="M49" s="41" t="str">
        <f t="shared" si="4"/>
        <v/>
      </c>
      <c r="N49" s="41" t="str">
        <f t="shared" si="3"/>
        <v/>
      </c>
    </row>
    <row r="50" spans="2:14" ht="14.45" customHeight="1" x14ac:dyDescent="0.15">
      <c r="B50" s="1"/>
      <c r="C50" s="1"/>
      <c r="D50" s="2"/>
      <c r="E50" s="2"/>
      <c r="F50" s="6" t="str">
        <f t="shared" si="5"/>
        <v/>
      </c>
      <c r="G50" s="108" t="str">
        <f t="shared" si="6"/>
        <v/>
      </c>
      <c r="H50" s="80" t="str">
        <f t="shared" si="2"/>
        <v/>
      </c>
      <c r="J50" s="5"/>
      <c r="K50" s="5"/>
      <c r="L50" s="5"/>
      <c r="M50" s="41" t="str">
        <f t="shared" si="4"/>
        <v/>
      </c>
      <c r="N50" s="41" t="str">
        <f t="shared" si="3"/>
        <v/>
      </c>
    </row>
    <row r="51" spans="2:14" ht="14.45" customHeight="1" x14ac:dyDescent="0.15">
      <c r="B51" s="1"/>
      <c r="C51" s="1"/>
      <c r="D51" s="2"/>
      <c r="E51" s="2"/>
      <c r="F51" s="6" t="str">
        <f t="shared" si="5"/>
        <v/>
      </c>
      <c r="G51" s="108" t="str">
        <f t="shared" si="6"/>
        <v/>
      </c>
      <c r="H51" s="80" t="str">
        <f t="shared" si="2"/>
        <v/>
      </c>
      <c r="J51" s="5"/>
      <c r="K51" s="5"/>
      <c r="L51" s="5"/>
      <c r="M51" s="41" t="str">
        <f t="shared" si="4"/>
        <v/>
      </c>
      <c r="N51" s="41" t="str">
        <f t="shared" si="3"/>
        <v/>
      </c>
    </row>
    <row r="52" spans="2:14" ht="14.45" customHeight="1" x14ac:dyDescent="0.15">
      <c r="B52" s="1"/>
      <c r="C52" s="1"/>
      <c r="D52" s="2"/>
      <c r="E52" s="2"/>
      <c r="F52" s="6" t="str">
        <f t="shared" si="5"/>
        <v/>
      </c>
      <c r="G52" s="108" t="str">
        <f t="shared" si="6"/>
        <v/>
      </c>
      <c r="H52" s="80" t="str">
        <f t="shared" si="2"/>
        <v/>
      </c>
      <c r="J52" s="5"/>
      <c r="K52" s="5"/>
      <c r="L52" s="5"/>
      <c r="M52" s="41" t="str">
        <f t="shared" si="4"/>
        <v/>
      </c>
      <c r="N52" s="41" t="str">
        <f t="shared" si="3"/>
        <v/>
      </c>
    </row>
    <row r="53" spans="2:14" ht="14.45" customHeight="1" x14ac:dyDescent="0.15">
      <c r="B53" s="1"/>
      <c r="C53" s="1"/>
      <c r="D53" s="2"/>
      <c r="E53" s="2"/>
      <c r="F53" s="6" t="str">
        <f t="shared" si="5"/>
        <v/>
      </c>
      <c r="G53" s="108" t="str">
        <f t="shared" si="6"/>
        <v/>
      </c>
      <c r="H53" s="80" t="str">
        <f t="shared" si="2"/>
        <v/>
      </c>
    </row>
    <row r="54" spans="2:14" ht="14.45" customHeight="1" x14ac:dyDescent="0.15">
      <c r="B54" s="1"/>
      <c r="C54" s="1"/>
      <c r="D54" s="2"/>
      <c r="E54" s="2"/>
      <c r="F54" s="6" t="str">
        <f t="shared" si="5"/>
        <v/>
      </c>
      <c r="G54" s="108" t="str">
        <f t="shared" si="6"/>
        <v/>
      </c>
      <c r="H54" s="80" t="str">
        <f t="shared" si="2"/>
        <v/>
      </c>
    </row>
    <row r="55" spans="2:14" ht="14.45" customHeight="1" x14ac:dyDescent="0.15">
      <c r="B55" s="1"/>
      <c r="C55" s="1"/>
      <c r="D55" s="2"/>
      <c r="E55" s="2"/>
      <c r="F55" s="6" t="str">
        <f t="shared" si="5"/>
        <v/>
      </c>
      <c r="G55" s="108" t="str">
        <f t="shared" si="6"/>
        <v/>
      </c>
      <c r="H55" s="80" t="str">
        <f t="shared" si="2"/>
        <v/>
      </c>
    </row>
    <row r="56" spans="2:14" ht="14.45" customHeight="1" x14ac:dyDescent="0.15">
      <c r="B56" s="1"/>
      <c r="C56" s="1"/>
      <c r="D56" s="2"/>
      <c r="E56" s="2"/>
      <c r="F56" s="6" t="str">
        <f t="shared" si="5"/>
        <v/>
      </c>
      <c r="G56" s="108" t="str">
        <f t="shared" si="6"/>
        <v/>
      </c>
      <c r="H56" s="80" t="str">
        <f t="shared" si="2"/>
        <v/>
      </c>
    </row>
    <row r="57" spans="2:14" ht="14.45" customHeight="1" x14ac:dyDescent="0.15">
      <c r="B57" s="1"/>
      <c r="C57" s="1"/>
      <c r="D57" s="2"/>
      <c r="E57" s="2"/>
      <c r="F57" s="6" t="str">
        <f t="shared" si="5"/>
        <v/>
      </c>
      <c r="G57" s="108" t="str">
        <f t="shared" si="6"/>
        <v/>
      </c>
      <c r="H57" s="80" t="str">
        <f t="shared" si="2"/>
        <v/>
      </c>
    </row>
    <row r="58" spans="2:14" ht="14.45" customHeight="1" x14ac:dyDescent="0.15">
      <c r="B58" s="1"/>
      <c r="C58" s="1"/>
      <c r="D58" s="2"/>
      <c r="E58" s="2"/>
      <c r="F58" s="6" t="str">
        <f t="shared" si="5"/>
        <v/>
      </c>
      <c r="G58" s="108" t="str">
        <f t="shared" si="6"/>
        <v/>
      </c>
      <c r="H58" s="80" t="str">
        <f t="shared" si="2"/>
        <v/>
      </c>
    </row>
    <row r="59" spans="2:14" ht="14.45" customHeight="1" x14ac:dyDescent="0.15">
      <c r="B59" s="1"/>
      <c r="C59" s="1"/>
      <c r="D59" s="2"/>
      <c r="E59" s="2"/>
      <c r="F59" s="6" t="str">
        <f t="shared" si="5"/>
        <v/>
      </c>
      <c r="G59" s="108" t="str">
        <f t="shared" si="6"/>
        <v/>
      </c>
      <c r="H59" s="80" t="str">
        <f t="shared" si="2"/>
        <v/>
      </c>
    </row>
    <row r="60" spans="2:14" ht="14.45" customHeight="1" x14ac:dyDescent="0.15">
      <c r="B60" s="1"/>
      <c r="C60" s="1"/>
      <c r="D60" s="2"/>
      <c r="E60" s="2"/>
      <c r="F60" s="6" t="str">
        <f t="shared" si="5"/>
        <v/>
      </c>
      <c r="G60" s="108" t="str">
        <f t="shared" si="6"/>
        <v/>
      </c>
      <c r="H60" s="80" t="str">
        <f t="shared" si="2"/>
        <v/>
      </c>
    </row>
    <row r="61" spans="2:14" ht="14.45" customHeight="1" x14ac:dyDescent="0.15">
      <c r="B61" s="1"/>
      <c r="C61" s="1"/>
      <c r="D61" s="2"/>
      <c r="E61" s="2"/>
      <c r="F61" s="6" t="str">
        <f t="shared" si="5"/>
        <v/>
      </c>
      <c r="G61" s="108" t="str">
        <f t="shared" si="6"/>
        <v/>
      </c>
      <c r="H61" s="80" t="str">
        <f t="shared" si="2"/>
        <v/>
      </c>
    </row>
    <row r="62" spans="2:14" ht="14.45" customHeight="1" x14ac:dyDescent="0.15">
      <c r="B62" s="1"/>
      <c r="C62" s="1"/>
      <c r="D62" s="2"/>
      <c r="E62" s="2"/>
      <c r="F62" s="6" t="str">
        <f t="shared" si="5"/>
        <v/>
      </c>
      <c r="G62" s="108" t="str">
        <f t="shared" si="6"/>
        <v/>
      </c>
      <c r="H62" s="80" t="str">
        <f t="shared" si="2"/>
        <v/>
      </c>
    </row>
    <row r="63" spans="2:14" ht="14.45" customHeight="1" x14ac:dyDescent="0.15">
      <c r="B63" s="1"/>
      <c r="C63" s="1"/>
      <c r="D63" s="2"/>
      <c r="E63" s="2"/>
      <c r="F63" s="6" t="str">
        <f t="shared" si="5"/>
        <v/>
      </c>
      <c r="G63" s="108" t="str">
        <f t="shared" si="6"/>
        <v/>
      </c>
      <c r="H63" s="80" t="str">
        <f t="shared" si="2"/>
        <v/>
      </c>
    </row>
    <row r="64" spans="2:14" ht="14.45" customHeight="1" x14ac:dyDescent="0.15">
      <c r="B64" s="1"/>
      <c r="C64" s="1"/>
      <c r="D64" s="2"/>
      <c r="E64" s="2"/>
      <c r="F64" s="6" t="str">
        <f t="shared" si="5"/>
        <v/>
      </c>
      <c r="G64" s="108" t="str">
        <f t="shared" si="6"/>
        <v/>
      </c>
      <c r="H64" s="80" t="str">
        <f t="shared" si="2"/>
        <v/>
      </c>
    </row>
    <row r="65" spans="2:8" ht="14.45" customHeight="1" x14ac:dyDescent="0.15">
      <c r="B65" s="1"/>
      <c r="C65" s="1"/>
      <c r="D65" s="2"/>
      <c r="E65" s="2"/>
      <c r="F65" s="6" t="str">
        <f t="shared" si="5"/>
        <v/>
      </c>
      <c r="G65" s="108" t="str">
        <f t="shared" si="6"/>
        <v/>
      </c>
      <c r="H65" s="80" t="str">
        <f t="shared" si="2"/>
        <v/>
      </c>
    </row>
    <row r="66" spans="2:8" ht="14.45" customHeight="1" x14ac:dyDescent="0.15">
      <c r="B66" s="1"/>
      <c r="C66" s="1"/>
      <c r="D66" s="2"/>
      <c r="E66" s="2"/>
      <c r="F66" s="6" t="str">
        <f t="shared" si="5"/>
        <v/>
      </c>
      <c r="G66" s="108" t="str">
        <f t="shared" si="6"/>
        <v/>
      </c>
      <c r="H66" s="80" t="str">
        <f t="shared" si="2"/>
        <v/>
      </c>
    </row>
    <row r="67" spans="2:8" ht="14.45" customHeight="1" x14ac:dyDescent="0.15">
      <c r="B67" s="1"/>
      <c r="C67" s="1"/>
      <c r="D67" s="2"/>
      <c r="E67" s="2"/>
      <c r="F67" s="6" t="str">
        <f t="shared" si="5"/>
        <v/>
      </c>
      <c r="G67" s="108" t="str">
        <f t="shared" si="6"/>
        <v/>
      </c>
      <c r="H67" s="80" t="str">
        <f t="shared" si="2"/>
        <v/>
      </c>
    </row>
    <row r="68" spans="2:8" ht="14.45" customHeight="1" x14ac:dyDescent="0.15">
      <c r="B68" s="1"/>
      <c r="C68" s="1"/>
      <c r="D68" s="2"/>
      <c r="E68" s="2"/>
      <c r="F68" s="6" t="str">
        <f t="shared" si="5"/>
        <v/>
      </c>
      <c r="G68" s="108" t="str">
        <f t="shared" si="6"/>
        <v/>
      </c>
      <c r="H68" s="80" t="str">
        <f t="shared" si="2"/>
        <v/>
      </c>
    </row>
    <row r="69" spans="2:8" ht="14.45" customHeight="1" x14ac:dyDescent="0.15">
      <c r="B69" s="1"/>
      <c r="C69" s="1"/>
      <c r="D69" s="2"/>
      <c r="E69" s="2"/>
      <c r="F69" s="6" t="str">
        <f t="shared" ref="F69:F80" si="7">IF(ISERROR(ROUND(D69/E69*100,2)),"",ROUND(D69/E69*100,2))</f>
        <v/>
      </c>
      <c r="G69" s="108" t="str">
        <f t="shared" ref="G69:G80" si="8">IF(ISERROR(INDEX($S$19:$T$27,MATCH(F69,$S$19:$S$27,-1),2)),"",INDEX($S$19:$T$27,MATCH(F69,$S$19:$S$27,-1),2))</f>
        <v/>
      </c>
      <c r="H69" s="80" t="str">
        <f t="shared" si="2"/>
        <v/>
      </c>
    </row>
    <row r="70" spans="2:8" ht="14.45" customHeight="1" x14ac:dyDescent="0.15">
      <c r="B70" s="1"/>
      <c r="C70" s="1"/>
      <c r="D70" s="2"/>
      <c r="E70" s="2"/>
      <c r="F70" s="6" t="str">
        <f t="shared" si="7"/>
        <v/>
      </c>
      <c r="G70" s="108" t="str">
        <f t="shared" si="8"/>
        <v/>
      </c>
      <c r="H70" s="80" t="str">
        <f t="shared" ref="H70:H80" si="9">IF(ISERROR(C70*G70),"",C70*G70)</f>
        <v/>
      </c>
    </row>
    <row r="71" spans="2:8" ht="14.45" customHeight="1" x14ac:dyDescent="0.15">
      <c r="B71" s="1"/>
      <c r="C71" s="1"/>
      <c r="D71" s="2"/>
      <c r="E71" s="2"/>
      <c r="F71" s="6" t="str">
        <f t="shared" si="7"/>
        <v/>
      </c>
      <c r="G71" s="108" t="str">
        <f t="shared" si="8"/>
        <v/>
      </c>
      <c r="H71" s="80" t="str">
        <f t="shared" si="9"/>
        <v/>
      </c>
    </row>
    <row r="72" spans="2:8" ht="14.45" customHeight="1" x14ac:dyDescent="0.15">
      <c r="B72" s="1"/>
      <c r="C72" s="1"/>
      <c r="D72" s="2"/>
      <c r="E72" s="2"/>
      <c r="F72" s="6" t="str">
        <f t="shared" si="7"/>
        <v/>
      </c>
      <c r="G72" s="108" t="str">
        <f t="shared" si="8"/>
        <v/>
      </c>
      <c r="H72" s="80" t="str">
        <f t="shared" si="9"/>
        <v/>
      </c>
    </row>
    <row r="73" spans="2:8" ht="14.45" customHeight="1" x14ac:dyDescent="0.15">
      <c r="B73" s="1"/>
      <c r="C73" s="1"/>
      <c r="D73" s="2"/>
      <c r="E73" s="2"/>
      <c r="F73" s="6" t="str">
        <f t="shared" si="7"/>
        <v/>
      </c>
      <c r="G73" s="108" t="str">
        <f t="shared" si="8"/>
        <v/>
      </c>
      <c r="H73" s="80" t="str">
        <f t="shared" si="9"/>
        <v/>
      </c>
    </row>
    <row r="74" spans="2:8" ht="14.45" customHeight="1" x14ac:dyDescent="0.15">
      <c r="B74" s="1"/>
      <c r="C74" s="1"/>
      <c r="D74" s="2"/>
      <c r="E74" s="2"/>
      <c r="F74" s="6" t="str">
        <f t="shared" si="7"/>
        <v/>
      </c>
      <c r="G74" s="108" t="str">
        <f t="shared" si="8"/>
        <v/>
      </c>
      <c r="H74" s="80" t="str">
        <f t="shared" si="9"/>
        <v/>
      </c>
    </row>
    <row r="75" spans="2:8" ht="14.45" customHeight="1" x14ac:dyDescent="0.15">
      <c r="B75" s="1"/>
      <c r="C75" s="1"/>
      <c r="D75" s="2"/>
      <c r="E75" s="2"/>
      <c r="F75" s="6" t="str">
        <f t="shared" si="7"/>
        <v/>
      </c>
      <c r="G75" s="108" t="str">
        <f t="shared" si="8"/>
        <v/>
      </c>
      <c r="H75" s="80" t="str">
        <f t="shared" si="9"/>
        <v/>
      </c>
    </row>
    <row r="76" spans="2:8" ht="14.45" customHeight="1" x14ac:dyDescent="0.15">
      <c r="B76" s="1"/>
      <c r="C76" s="1"/>
      <c r="D76" s="2"/>
      <c r="E76" s="2"/>
      <c r="F76" s="6" t="str">
        <f t="shared" si="7"/>
        <v/>
      </c>
      <c r="G76" s="108" t="str">
        <f t="shared" si="8"/>
        <v/>
      </c>
      <c r="H76" s="80" t="str">
        <f t="shared" si="9"/>
        <v/>
      </c>
    </row>
    <row r="77" spans="2:8" ht="14.45" customHeight="1" x14ac:dyDescent="0.15">
      <c r="B77" s="1"/>
      <c r="C77" s="1"/>
      <c r="D77" s="2"/>
      <c r="E77" s="2"/>
      <c r="F77" s="6" t="str">
        <f t="shared" si="7"/>
        <v/>
      </c>
      <c r="G77" s="108" t="str">
        <f t="shared" si="8"/>
        <v/>
      </c>
      <c r="H77" s="80" t="str">
        <f t="shared" si="9"/>
        <v/>
      </c>
    </row>
    <row r="78" spans="2:8" ht="14.45" customHeight="1" x14ac:dyDescent="0.15">
      <c r="B78" s="1"/>
      <c r="C78" s="1"/>
      <c r="D78" s="2"/>
      <c r="E78" s="2"/>
      <c r="F78" s="6" t="str">
        <f t="shared" si="7"/>
        <v/>
      </c>
      <c r="G78" s="108" t="str">
        <f t="shared" si="8"/>
        <v/>
      </c>
      <c r="H78" s="80" t="str">
        <f t="shared" si="9"/>
        <v/>
      </c>
    </row>
    <row r="79" spans="2:8" ht="14.45" customHeight="1" x14ac:dyDescent="0.15">
      <c r="B79" s="1"/>
      <c r="C79" s="1"/>
      <c r="D79" s="2"/>
      <c r="E79" s="2"/>
      <c r="F79" s="6" t="str">
        <f t="shared" si="7"/>
        <v/>
      </c>
      <c r="G79" s="108" t="str">
        <f t="shared" si="8"/>
        <v/>
      </c>
      <c r="H79" s="80" t="str">
        <f t="shared" si="9"/>
        <v/>
      </c>
    </row>
    <row r="80" spans="2:8" ht="14.45" customHeight="1" x14ac:dyDescent="0.15">
      <c r="B80" s="1"/>
      <c r="C80" s="1"/>
      <c r="D80" s="2"/>
      <c r="E80" s="2"/>
      <c r="F80" s="6" t="str">
        <f t="shared" si="7"/>
        <v/>
      </c>
      <c r="G80" s="108" t="str">
        <f t="shared" si="8"/>
        <v/>
      </c>
      <c r="H80" s="80" t="str">
        <f t="shared" si="9"/>
        <v/>
      </c>
    </row>
    <row r="81" spans="2:8" ht="14.45" customHeight="1" x14ac:dyDescent="0.15">
      <c r="B81" s="1"/>
      <c r="C81" s="1"/>
      <c r="D81" s="2"/>
      <c r="E81" s="2"/>
      <c r="F81" s="6" t="str">
        <f>IF(ISERROR(ROUND(D81/E81*100,2)),"",ROUND(D81/E81*100,2))</f>
        <v/>
      </c>
      <c r="G81" s="108" t="str">
        <f>IF(ISERROR(INDEX($S$19:$T$27,MATCH(F81,$S$19:$S$27,-1),2)),"",INDEX($S$19:$T$27,MATCH(F81,$S$19:$S$27,-1),2))</f>
        <v/>
      </c>
      <c r="H81" s="80" t="str">
        <f>IF(ISERROR(C81*G81),"",C81*G81)</f>
        <v/>
      </c>
    </row>
    <row r="82" spans="2:8" ht="14.45" customHeight="1" x14ac:dyDescent="0.15">
      <c r="B82" s="1"/>
      <c r="C82" s="1"/>
      <c r="D82" s="2"/>
      <c r="E82" s="2"/>
      <c r="F82" s="6" t="str">
        <f t="shared" ref="F82:F100" si="10">IF(ISERROR(ROUND(D82/E82*100,2)),"",ROUND(D82/E82*100,2))</f>
        <v/>
      </c>
      <c r="G82" s="108" t="str">
        <f t="shared" ref="G82:G100" si="11">IF(ISERROR(INDEX($S$19:$T$27,MATCH(F82,$S$19:$S$27,-1),2)),"",INDEX($S$19:$T$27,MATCH(F82,$S$19:$S$27,-1),2))</f>
        <v/>
      </c>
      <c r="H82" s="80" t="str">
        <f t="shared" ref="H82:H100" si="12">IF(ISERROR(C82*G82),"",C82*G82)</f>
        <v/>
      </c>
    </row>
    <row r="83" spans="2:8" ht="14.45" customHeight="1" x14ac:dyDescent="0.15">
      <c r="B83" s="1"/>
      <c r="C83" s="1"/>
      <c r="D83" s="2"/>
      <c r="E83" s="2"/>
      <c r="F83" s="6" t="str">
        <f t="shared" si="10"/>
        <v/>
      </c>
      <c r="G83" s="108" t="str">
        <f t="shared" si="11"/>
        <v/>
      </c>
      <c r="H83" s="80" t="str">
        <f t="shared" si="12"/>
        <v/>
      </c>
    </row>
    <row r="84" spans="2:8" ht="14.45" customHeight="1" x14ac:dyDescent="0.15">
      <c r="B84" s="1"/>
      <c r="C84" s="1"/>
      <c r="D84" s="2"/>
      <c r="E84" s="2"/>
      <c r="F84" s="6" t="str">
        <f t="shared" si="10"/>
        <v/>
      </c>
      <c r="G84" s="108" t="str">
        <f t="shared" si="11"/>
        <v/>
      </c>
      <c r="H84" s="80" t="str">
        <f t="shared" si="12"/>
        <v/>
      </c>
    </row>
    <row r="85" spans="2:8" ht="14.45" customHeight="1" x14ac:dyDescent="0.15">
      <c r="B85" s="1"/>
      <c r="C85" s="1"/>
      <c r="D85" s="2"/>
      <c r="E85" s="2"/>
      <c r="F85" s="6" t="str">
        <f t="shared" si="10"/>
        <v/>
      </c>
      <c r="G85" s="108" t="str">
        <f t="shared" si="11"/>
        <v/>
      </c>
      <c r="H85" s="80" t="str">
        <f t="shared" si="12"/>
        <v/>
      </c>
    </row>
    <row r="86" spans="2:8" ht="14.45" customHeight="1" x14ac:dyDescent="0.15">
      <c r="B86" s="1"/>
      <c r="C86" s="1"/>
      <c r="D86" s="2"/>
      <c r="E86" s="2"/>
      <c r="F86" s="6" t="str">
        <f t="shared" si="10"/>
        <v/>
      </c>
      <c r="G86" s="108" t="str">
        <f t="shared" si="11"/>
        <v/>
      </c>
      <c r="H86" s="80" t="str">
        <f t="shared" si="12"/>
        <v/>
      </c>
    </row>
    <row r="87" spans="2:8" ht="14.45" customHeight="1" x14ac:dyDescent="0.15">
      <c r="B87" s="1"/>
      <c r="C87" s="1"/>
      <c r="D87" s="2"/>
      <c r="E87" s="2"/>
      <c r="F87" s="6" t="str">
        <f t="shared" si="10"/>
        <v/>
      </c>
      <c r="G87" s="108" t="str">
        <f t="shared" si="11"/>
        <v/>
      </c>
      <c r="H87" s="80" t="str">
        <f t="shared" si="12"/>
        <v/>
      </c>
    </row>
    <row r="88" spans="2:8" ht="14.45" customHeight="1" x14ac:dyDescent="0.15">
      <c r="B88" s="1"/>
      <c r="C88" s="1"/>
      <c r="D88" s="2"/>
      <c r="E88" s="2"/>
      <c r="F88" s="6" t="str">
        <f t="shared" si="10"/>
        <v/>
      </c>
      <c r="G88" s="108" t="str">
        <f t="shared" si="11"/>
        <v/>
      </c>
      <c r="H88" s="80" t="str">
        <f t="shared" si="12"/>
        <v/>
      </c>
    </row>
    <row r="89" spans="2:8" ht="14.45" customHeight="1" x14ac:dyDescent="0.15">
      <c r="B89" s="1"/>
      <c r="C89" s="1"/>
      <c r="D89" s="2"/>
      <c r="E89" s="2"/>
      <c r="F89" s="6" t="str">
        <f t="shared" si="10"/>
        <v/>
      </c>
      <c r="G89" s="108" t="str">
        <f t="shared" si="11"/>
        <v/>
      </c>
      <c r="H89" s="80" t="str">
        <f t="shared" si="12"/>
        <v/>
      </c>
    </row>
    <row r="90" spans="2:8" ht="14.45" customHeight="1" x14ac:dyDescent="0.15">
      <c r="B90" s="1"/>
      <c r="C90" s="1"/>
      <c r="D90" s="2"/>
      <c r="E90" s="2"/>
      <c r="F90" s="6" t="str">
        <f t="shared" si="10"/>
        <v/>
      </c>
      <c r="G90" s="108" t="str">
        <f t="shared" si="11"/>
        <v/>
      </c>
      <c r="H90" s="80" t="str">
        <f t="shared" si="12"/>
        <v/>
      </c>
    </row>
    <row r="91" spans="2:8" ht="14.45" customHeight="1" x14ac:dyDescent="0.15">
      <c r="B91" s="1"/>
      <c r="C91" s="1"/>
      <c r="D91" s="2"/>
      <c r="E91" s="2"/>
      <c r="F91" s="6" t="str">
        <f t="shared" si="10"/>
        <v/>
      </c>
      <c r="G91" s="108" t="str">
        <f t="shared" si="11"/>
        <v/>
      </c>
      <c r="H91" s="80" t="str">
        <f t="shared" si="12"/>
        <v/>
      </c>
    </row>
    <row r="92" spans="2:8" ht="14.45" customHeight="1" x14ac:dyDescent="0.15">
      <c r="B92" s="1"/>
      <c r="C92" s="1"/>
      <c r="D92" s="2"/>
      <c r="E92" s="2"/>
      <c r="F92" s="6" t="str">
        <f t="shared" si="10"/>
        <v/>
      </c>
      <c r="G92" s="108" t="str">
        <f t="shared" si="11"/>
        <v/>
      </c>
      <c r="H92" s="80" t="str">
        <f t="shared" si="12"/>
        <v/>
      </c>
    </row>
    <row r="93" spans="2:8" ht="14.45" customHeight="1" x14ac:dyDescent="0.15">
      <c r="B93" s="1"/>
      <c r="C93" s="1"/>
      <c r="D93" s="2"/>
      <c r="E93" s="2"/>
      <c r="F93" s="6" t="str">
        <f t="shared" si="10"/>
        <v/>
      </c>
      <c r="G93" s="108" t="str">
        <f t="shared" si="11"/>
        <v/>
      </c>
      <c r="H93" s="80" t="str">
        <f t="shared" si="12"/>
        <v/>
      </c>
    </row>
    <row r="94" spans="2:8" ht="14.45" customHeight="1" x14ac:dyDescent="0.15">
      <c r="B94" s="1"/>
      <c r="C94" s="1"/>
      <c r="D94" s="2"/>
      <c r="E94" s="2"/>
      <c r="F94" s="6" t="str">
        <f t="shared" si="10"/>
        <v/>
      </c>
      <c r="G94" s="108" t="str">
        <f t="shared" si="11"/>
        <v/>
      </c>
      <c r="H94" s="80" t="str">
        <f t="shared" si="12"/>
        <v/>
      </c>
    </row>
    <row r="95" spans="2:8" ht="14.45" customHeight="1" x14ac:dyDescent="0.15">
      <c r="B95" s="1"/>
      <c r="C95" s="1"/>
      <c r="D95" s="2"/>
      <c r="E95" s="2"/>
      <c r="F95" s="6" t="str">
        <f t="shared" si="10"/>
        <v/>
      </c>
      <c r="G95" s="108" t="str">
        <f t="shared" si="11"/>
        <v/>
      </c>
      <c r="H95" s="80" t="str">
        <f t="shared" si="12"/>
        <v/>
      </c>
    </row>
    <row r="96" spans="2:8" ht="14.45" customHeight="1" x14ac:dyDescent="0.15">
      <c r="B96" s="1"/>
      <c r="C96" s="1"/>
      <c r="D96" s="2"/>
      <c r="E96" s="2"/>
      <c r="F96" s="6" t="str">
        <f t="shared" si="10"/>
        <v/>
      </c>
      <c r="G96" s="108" t="str">
        <f t="shared" si="11"/>
        <v/>
      </c>
      <c r="H96" s="80" t="str">
        <f t="shared" si="12"/>
        <v/>
      </c>
    </row>
    <row r="97" spans="2:8" ht="14.45" customHeight="1" x14ac:dyDescent="0.15">
      <c r="B97" s="1"/>
      <c r="C97" s="1"/>
      <c r="D97" s="2"/>
      <c r="E97" s="2"/>
      <c r="F97" s="6" t="str">
        <f t="shared" si="10"/>
        <v/>
      </c>
      <c r="G97" s="108" t="str">
        <f t="shared" si="11"/>
        <v/>
      </c>
      <c r="H97" s="80" t="str">
        <f t="shared" si="12"/>
        <v/>
      </c>
    </row>
    <row r="98" spans="2:8" ht="14.45" customHeight="1" x14ac:dyDescent="0.15">
      <c r="B98" s="1"/>
      <c r="C98" s="1"/>
      <c r="D98" s="2"/>
      <c r="E98" s="2"/>
      <c r="F98" s="6" t="str">
        <f t="shared" si="10"/>
        <v/>
      </c>
      <c r="G98" s="108" t="str">
        <f t="shared" si="11"/>
        <v/>
      </c>
      <c r="H98" s="80" t="str">
        <f t="shared" si="12"/>
        <v/>
      </c>
    </row>
    <row r="99" spans="2:8" ht="14.45" customHeight="1" x14ac:dyDescent="0.15">
      <c r="B99" s="1"/>
      <c r="C99" s="1"/>
      <c r="D99" s="2"/>
      <c r="E99" s="2"/>
      <c r="F99" s="6" t="str">
        <f t="shared" si="10"/>
        <v/>
      </c>
      <c r="G99" s="108" t="str">
        <f t="shared" si="11"/>
        <v/>
      </c>
      <c r="H99" s="80" t="str">
        <f t="shared" si="12"/>
        <v/>
      </c>
    </row>
    <row r="100" spans="2:8" ht="14.45" customHeight="1" x14ac:dyDescent="0.15">
      <c r="B100" s="1"/>
      <c r="C100" s="1"/>
      <c r="D100" s="2"/>
      <c r="E100" s="2"/>
      <c r="F100" s="6" t="str">
        <f t="shared" si="10"/>
        <v/>
      </c>
      <c r="G100" s="108" t="str">
        <f t="shared" si="11"/>
        <v/>
      </c>
      <c r="H100" s="80" t="str">
        <f t="shared" si="12"/>
        <v/>
      </c>
    </row>
  </sheetData>
  <sheetProtection algorithmName="SHA-512" hashValue="xLVtLOiUAmZZFKuuf/uuCcpWKLd0pb/OP63FKHeGGvQPBdJQzcoo/XaYNWNFY5Ow0vBJuNBejcecaA27FeHjlg==" saltValue="9SSy/XS3reHOJ5ti2qh4NQ==" spinCount="100000" sheet="1" objects="1" scenarios="1"/>
  <mergeCells count="30">
    <mergeCell ref="B2:H2"/>
    <mergeCell ref="J4:J5"/>
    <mergeCell ref="K4:K5"/>
    <mergeCell ref="J7:J8"/>
    <mergeCell ref="K7:K8"/>
    <mergeCell ref="M27:M28"/>
    <mergeCell ref="N27:N28"/>
    <mergeCell ref="M21:M22"/>
    <mergeCell ref="J27:J28"/>
    <mergeCell ref="K27:K28"/>
    <mergeCell ref="L27:L28"/>
    <mergeCell ref="J18:J22"/>
    <mergeCell ref="K18:K20"/>
    <mergeCell ref="L18:L22"/>
    <mergeCell ref="M18:M20"/>
    <mergeCell ref="J24:N26"/>
    <mergeCell ref="L7:L8"/>
    <mergeCell ref="S17:T17"/>
    <mergeCell ref="S5:T5"/>
    <mergeCell ref="M7:M8"/>
    <mergeCell ref="K21:K22"/>
    <mergeCell ref="K16:K17"/>
    <mergeCell ref="M16:M17"/>
    <mergeCell ref="J9:J17"/>
    <mergeCell ref="L9:L13"/>
    <mergeCell ref="M9:M13"/>
    <mergeCell ref="K9:K13"/>
    <mergeCell ref="K14:K15"/>
    <mergeCell ref="M14:M15"/>
    <mergeCell ref="L14:L17"/>
  </mergeCells>
  <phoneticPr fontId="2" type="noConversion"/>
  <dataValidations xWindow="553" yWindow="565" count="7">
    <dataValidation allowBlank="1" showInputMessage="1" showErrorMessage="1" prompt="2007년~1997년 졸업자만 입력하세요." sqref="D5:E100"/>
    <dataValidation allowBlank="1" showInputMessage="1" showErrorMessage="1" prompt="자동계산되오니 입력하지 마세요." sqref="M29:M52 H5:H100 K4:K5 K9 K14 K16:K22"/>
    <dataValidation allowBlank="1" showInputMessage="1" showErrorMessage="1" prompt="1. 당해년도~2008년 졸업자는 직접입력, 2007년~1997년 졸업자는 자동계산_x000a_2. 성취평가제 과목은 29행의 성취평가제 환산등급을 구한 뒤 등급을 복사하여 붙여 넣으세요." sqref="G5:G100"/>
    <dataValidation allowBlank="1" showInputMessage="1" showErrorMessage="1" prompt="직접 입력하세요." sqref="B5:C100"/>
    <dataValidation allowBlank="1" showInputMessage="1" showErrorMessage="1" prompt="성취평가제 과목을 입력하세요." sqref="J29:L52"/>
    <dataValidation allowBlank="1" showInputMessage="1" showErrorMessage="1" prompt="자동계산되오니 입력하지 마세요.계산된 등급을 G열의 등급에 복사해서 붙여넣으세요." sqref="N29:N52"/>
    <dataValidation allowBlank="1" showInputMessage="1" showErrorMessage="1" prompt="자동계산되오니 입력하지 마세요._x000a_&quot;2007년 ~ 1997년 졸업자만 해당&quot;" sqref="F5:F100"/>
  </dataValidations>
  <printOptions horizontalCentered="1"/>
  <pageMargins left="0.35433070866141736" right="0.31496062992125984" top="0.74803149606299213" bottom="0.74803149606299213" header="0.31496062992125984" footer="0.31496062992125984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8"/>
  <sheetViews>
    <sheetView workbookViewId="0">
      <selection activeCell="F5" sqref="F5:G5"/>
    </sheetView>
  </sheetViews>
  <sheetFormatPr defaultRowHeight="13.5" x14ac:dyDescent="0.15"/>
  <cols>
    <col min="1" max="1" width="1.44140625" customWidth="1"/>
    <col min="3" max="3" width="19.44140625" customWidth="1"/>
    <col min="4" max="4" width="4.5546875" customWidth="1"/>
    <col min="6" max="9" width="18.77734375" customWidth="1"/>
  </cols>
  <sheetData>
    <row r="2" spans="2:9" ht="18.75" x14ac:dyDescent="0.25">
      <c r="B2" s="151" t="s">
        <v>67</v>
      </c>
      <c r="C2" s="151"/>
      <c r="E2" s="147"/>
      <c r="F2" s="147"/>
      <c r="G2" s="147"/>
      <c r="H2" s="147"/>
      <c r="I2" s="147"/>
    </row>
    <row r="3" spans="2:9" ht="14.25" thickBot="1" x14ac:dyDescent="0.2"/>
    <row r="4" spans="2:9" ht="39.950000000000003" customHeight="1" x14ac:dyDescent="0.15">
      <c r="B4" s="111" t="s">
        <v>69</v>
      </c>
      <c r="C4" s="126"/>
      <c r="D4" s="107"/>
      <c r="E4" s="148" t="s">
        <v>73</v>
      </c>
      <c r="F4" s="144" t="s">
        <v>63</v>
      </c>
      <c r="G4" s="145"/>
      <c r="H4" s="146" t="s">
        <v>65</v>
      </c>
      <c r="I4" s="145"/>
    </row>
    <row r="5" spans="2:9" ht="39.950000000000003" customHeight="1" x14ac:dyDescent="0.15">
      <c r="B5" s="109" t="s">
        <v>68</v>
      </c>
      <c r="C5" s="127"/>
      <c r="D5" s="107"/>
      <c r="E5" s="149"/>
      <c r="F5" s="152" t="s">
        <v>77</v>
      </c>
      <c r="G5" s="153"/>
      <c r="H5" s="154" t="s">
        <v>64</v>
      </c>
      <c r="I5" s="155"/>
    </row>
    <row r="6" spans="2:9" ht="39.950000000000003" customHeight="1" thickBot="1" x14ac:dyDescent="0.2">
      <c r="B6" s="109" t="s">
        <v>70</v>
      </c>
      <c r="C6" s="127"/>
      <c r="D6" s="107"/>
      <c r="E6" s="149"/>
      <c r="F6" s="129" t="s">
        <v>79</v>
      </c>
      <c r="G6" s="113" t="s">
        <v>78</v>
      </c>
      <c r="H6" s="121" t="s">
        <v>80</v>
      </c>
      <c r="I6" s="113" t="s">
        <v>78</v>
      </c>
    </row>
    <row r="7" spans="2:9" ht="39.950000000000003" customHeight="1" thickBot="1" x14ac:dyDescent="0.2">
      <c r="B7" s="110" t="s">
        <v>71</v>
      </c>
      <c r="C7" s="128"/>
      <c r="E7" s="150"/>
      <c r="F7" s="122" t="s">
        <v>66</v>
      </c>
      <c r="G7" s="123" t="s">
        <v>66</v>
      </c>
      <c r="H7" s="124" t="s">
        <v>66</v>
      </c>
      <c r="I7" s="125" t="s">
        <v>66</v>
      </c>
    </row>
    <row r="8" spans="2:9" ht="39.950000000000003" customHeight="1" thickBot="1" x14ac:dyDescent="0.2">
      <c r="B8" s="112" t="s">
        <v>72</v>
      </c>
      <c r="C8" s="114" t="str">
        <f>IF(AND(C4="",C5="",C6="",C7=""),"",$C$4+ROUNDDOWN(($C$5+$C$6+$C$7)/3,0))</f>
        <v/>
      </c>
      <c r="D8" s="115"/>
      <c r="E8" s="116" t="str">
        <f>IF($C$8="","",IF(AND($C$8&gt;=0,$C$8&lt;=2),1,IF(AND($C$8&gt;=3,$C$8&lt;=6),2,IF(AND($C$8&gt;=7,$C$8&lt;=15),3,IF(AND($C$8&gt;=16,$C$8&lt;=30),4,IF($C$8&gt;=31,5,""))))))</f>
        <v/>
      </c>
      <c r="F8" s="117" t="str">
        <f>IF($E$8="","",IF($E$8=1,30,IF($E$8=2,27,IF($E$8=3,24,IF($E$8=4,21,IF($E$8=5,18,""))))))</f>
        <v/>
      </c>
      <c r="G8" s="118" t="str">
        <f>IF($E$8="","",IF($E$8=1,18,IF($E$8=2,15,IF($E$8=3,12,IF($E$8=4,9,IF($E$8=5,6,""))))))</f>
        <v/>
      </c>
      <c r="H8" s="119" t="str">
        <f>IF($E$8="","",IF($E$8=1,30,IF($E$8=2,27,IF($E$8=3,24,IF($E$8=4,21,IF($E$8=5,18,""))))))</f>
        <v/>
      </c>
      <c r="I8" s="120" t="str">
        <f>IF($E$8="","",IF($E$8=1,18,IF($E$8=2,15,IF($E$8=3,12,IF($E$8=4,9,IF($E$8=5,6,""))))))</f>
        <v/>
      </c>
    </row>
  </sheetData>
  <sheetProtection algorithmName="SHA-512" hashValue="3BhuGaqvKVk7mjYlQgjwztKtbw62BTOsSuEscgOV69FpylQio6PIWf9cZa/2PVyar7z3rNahjL/JAyaYou297A==" saltValue="WiNN2WdYXfV3bSSpBGzFDQ==" spinCount="100000" sheet="1" objects="1" scenarios="1"/>
  <mergeCells count="7">
    <mergeCell ref="F4:G4"/>
    <mergeCell ref="H4:I4"/>
    <mergeCell ref="E2:I2"/>
    <mergeCell ref="E4:E7"/>
    <mergeCell ref="B2:C2"/>
    <mergeCell ref="F5:G5"/>
    <mergeCell ref="H5:I5"/>
  </mergeCells>
  <phoneticPr fontId="2" type="noConversion"/>
  <dataValidations count="6">
    <dataValidation type="whole" allowBlank="1" showInputMessage="1" showErrorMessage="1" prompt="결석일수 직접입력_x000a_(질병에 의한 결석 제외)" sqref="C4">
      <formula1>0</formula1>
      <formula2>1000</formula2>
    </dataValidation>
    <dataValidation type="whole" allowBlank="1" showInputMessage="1" showErrorMessage="1" prompt="결과횟수 직접입력_x000a_(질병에 의한 결과 제외)" sqref="C7">
      <formula1>0</formula1>
      <formula2>1000</formula2>
    </dataValidation>
    <dataValidation type="whole" allowBlank="1" showInputMessage="1" showErrorMessage="1" prompt="지각횟수 직접입력_x000a_(질병에 의한 지각 제외)" sqref="C5">
      <formula1>0</formula1>
      <formula2>1000</formula2>
    </dataValidation>
    <dataValidation type="whole" allowBlank="1" showInputMessage="1" showErrorMessage="1" prompt="조퇴횟수 직접입력_x000a_(질병에 의한 조퇴 제외)" sqref="C6">
      <formula1>0</formula1>
      <formula2>1000</formula2>
    </dataValidation>
    <dataValidation allowBlank="1" showInputMessage="1" showErrorMessage="1" prompt="자동계산 되오니 입력하지 마세요." sqref="C8"/>
    <dataValidation allowBlank="1" showInputMessage="1" showErrorMessage="1" prompt="자동계산 되오니 입력하지 마세요." sqref="E8:I8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M103"/>
  <sheetViews>
    <sheetView zoomScaleNormal="100" workbookViewId="0">
      <selection activeCell="I22" sqref="I22"/>
    </sheetView>
  </sheetViews>
  <sheetFormatPr defaultRowHeight="13.5" x14ac:dyDescent="0.15"/>
  <cols>
    <col min="1" max="1" width="3.33203125" style="75" customWidth="1"/>
    <col min="2" max="2" width="12.21875" style="75" bestFit="1" customWidth="1"/>
    <col min="3" max="3" width="15.5546875" style="75" customWidth="1"/>
    <col min="4" max="4" width="23.5546875" style="75" customWidth="1"/>
    <col min="5" max="5" width="38.77734375" style="75" customWidth="1"/>
    <col min="6" max="10" width="8.6640625" style="75" customWidth="1"/>
    <col min="11" max="11" width="12.88671875" style="71" hidden="1" customWidth="1"/>
    <col min="12" max="12" width="11" style="71" hidden="1" customWidth="1"/>
    <col min="13" max="13" width="11" style="76" hidden="1" customWidth="1"/>
    <col min="14" max="16384" width="8.88671875" style="75"/>
  </cols>
  <sheetData>
    <row r="2" spans="2:13" ht="18" customHeight="1" x14ac:dyDescent="0.15">
      <c r="B2" s="156" t="s">
        <v>76</v>
      </c>
      <c r="C2" s="156"/>
      <c r="D2" s="156"/>
      <c r="E2" s="156"/>
    </row>
    <row r="4" spans="2:13" ht="14.25" thickBot="1" x14ac:dyDescent="0.2">
      <c r="K4" s="73"/>
      <c r="L4" s="73"/>
      <c r="M4" s="78"/>
    </row>
    <row r="5" spans="2:13" x14ac:dyDescent="0.15">
      <c r="B5" s="139" t="s">
        <v>43</v>
      </c>
      <c r="C5" s="157"/>
      <c r="D5" s="79"/>
      <c r="E5" s="76"/>
    </row>
    <row r="6" spans="2:13" ht="14.25" thickBot="1" x14ac:dyDescent="0.2">
      <c r="B6" s="140"/>
      <c r="C6" s="158"/>
      <c r="D6" s="81"/>
      <c r="E6" s="82"/>
      <c r="K6" s="42"/>
      <c r="L6" s="42"/>
      <c r="M6" s="42"/>
    </row>
    <row r="7" spans="2:13" ht="14.25" thickTop="1" x14ac:dyDescent="0.15">
      <c r="B7" s="163" t="s">
        <v>44</v>
      </c>
      <c r="C7" s="165">
        <f>IF(ISERROR(INDEX($K$21:$L$103,MATCH(C5,$K$21:$K$103,-1),2)),"",INDEX($K$21:$L$103,MATCH(C5,$K$21:$K$103,-1),2))</f>
        <v>9</v>
      </c>
      <c r="D7" s="84"/>
      <c r="E7" s="85"/>
      <c r="K7" s="84"/>
      <c r="L7" s="101"/>
      <c r="M7" s="101"/>
    </row>
    <row r="8" spans="2:13" ht="14.25" thickBot="1" x14ac:dyDescent="0.2">
      <c r="B8" s="164"/>
      <c r="C8" s="166"/>
      <c r="D8" s="84"/>
      <c r="E8" s="85"/>
      <c r="K8" s="84"/>
      <c r="L8" s="101"/>
      <c r="M8" s="101"/>
    </row>
    <row r="9" spans="2:13" x14ac:dyDescent="0.15">
      <c r="B9" s="82"/>
      <c r="C9" s="82"/>
      <c r="D9" s="84"/>
      <c r="E9" s="85"/>
      <c r="K9" s="84"/>
      <c r="L9" s="101"/>
      <c r="M9" s="101"/>
    </row>
    <row r="10" spans="2:13" x14ac:dyDescent="0.15">
      <c r="B10" s="82"/>
      <c r="C10" s="82"/>
      <c r="D10" s="84"/>
      <c r="E10" s="85"/>
      <c r="K10" s="84"/>
      <c r="L10" s="101"/>
      <c r="M10" s="101"/>
    </row>
    <row r="11" spans="2:13" ht="14.25" thickBot="1" x14ac:dyDescent="0.2">
      <c r="B11" s="82"/>
      <c r="C11" s="82"/>
      <c r="D11" s="84"/>
      <c r="E11" s="85"/>
      <c r="K11" s="84"/>
      <c r="L11" s="101"/>
      <c r="M11" s="101"/>
    </row>
    <row r="12" spans="2:13" ht="14.25" thickTop="1" x14ac:dyDescent="0.15">
      <c r="B12" s="159" t="s">
        <v>22</v>
      </c>
      <c r="C12" s="161" t="s">
        <v>42</v>
      </c>
      <c r="D12" s="169" t="s">
        <v>23</v>
      </c>
      <c r="E12" s="167" t="s">
        <v>24</v>
      </c>
      <c r="K12" s="102" t="s">
        <v>25</v>
      </c>
      <c r="L12" s="102" t="s">
        <v>27</v>
      </c>
      <c r="M12" s="103" t="s">
        <v>34</v>
      </c>
    </row>
    <row r="13" spans="2:13" ht="14.25" thickBot="1" x14ac:dyDescent="0.2">
      <c r="B13" s="160"/>
      <c r="C13" s="162"/>
      <c r="D13" s="170"/>
      <c r="E13" s="168"/>
      <c r="K13" s="102" t="s">
        <v>26</v>
      </c>
      <c r="L13" s="102" t="s">
        <v>28</v>
      </c>
      <c r="M13" s="104" t="s">
        <v>35</v>
      </c>
    </row>
    <row r="14" spans="2:13" ht="18" customHeight="1" x14ac:dyDescent="0.15">
      <c r="B14" s="171" t="s">
        <v>25</v>
      </c>
      <c r="C14" s="174">
        <f>IF(ISERROR(VLOOKUP($C$7,'세부득점표(검정고시)'!$B$8:$H$88,2,0)),"",VLOOKUP($C$7,'세부득점표(검정고시)'!$B$8:$H$88,2,0))</f>
        <v>90</v>
      </c>
      <c r="D14" s="176" t="s">
        <v>27</v>
      </c>
      <c r="E14" s="178" t="s">
        <v>88</v>
      </c>
      <c r="K14" s="5"/>
      <c r="L14" s="5" t="s">
        <v>29</v>
      </c>
      <c r="M14" s="103" t="s">
        <v>36</v>
      </c>
    </row>
    <row r="15" spans="2:13" ht="18" customHeight="1" x14ac:dyDescent="0.15">
      <c r="B15" s="172"/>
      <c r="C15" s="175"/>
      <c r="D15" s="177"/>
      <c r="E15" s="179"/>
      <c r="K15" s="5"/>
      <c r="L15" s="5" t="s">
        <v>30</v>
      </c>
      <c r="M15" s="103" t="s">
        <v>37</v>
      </c>
    </row>
    <row r="16" spans="2:13" x14ac:dyDescent="0.15">
      <c r="B16" s="172"/>
      <c r="C16" s="175">
        <f>IF(ISERROR(VLOOKUP($C$7,'세부득점표(검정고시)'!$B$8:$H$88,3,0)),"",VLOOKUP($C$7,'세부득점표(검정고시)'!$B$8:$H$88,3,0))</f>
        <v>90</v>
      </c>
      <c r="D16" s="180" t="s">
        <v>83</v>
      </c>
      <c r="E16" s="181" t="s">
        <v>81</v>
      </c>
      <c r="K16" s="5"/>
      <c r="L16" s="5" t="s">
        <v>31</v>
      </c>
      <c r="M16" s="103" t="s">
        <v>38</v>
      </c>
    </row>
    <row r="17" spans="2:13" x14ac:dyDescent="0.15">
      <c r="B17" s="172"/>
      <c r="C17" s="175"/>
      <c r="D17" s="180"/>
      <c r="E17" s="179"/>
      <c r="K17" s="5"/>
      <c r="L17" s="5" t="s">
        <v>32</v>
      </c>
      <c r="M17" s="103" t="s">
        <v>39</v>
      </c>
    </row>
    <row r="18" spans="2:13" x14ac:dyDescent="0.15">
      <c r="B18" s="172"/>
      <c r="C18" s="175"/>
      <c r="D18" s="180"/>
      <c r="E18" s="179"/>
      <c r="K18" s="5"/>
      <c r="L18" s="5" t="s">
        <v>33</v>
      </c>
      <c r="M18" s="103"/>
    </row>
    <row r="19" spans="2:13" x14ac:dyDescent="0.15">
      <c r="B19" s="172"/>
      <c r="C19" s="175">
        <f>IF(ISERROR(VLOOKUP($C$7,'세부득점표(검정고시)'!B8:$E$88,4,0)),"",VLOOKUP($C$7,'세부득점표(검정고시)'!B8:$E$88,4,0))</f>
        <v>180</v>
      </c>
      <c r="D19" s="180" t="s">
        <v>77</v>
      </c>
      <c r="E19" s="181" t="s">
        <v>79</v>
      </c>
      <c r="K19" s="84"/>
      <c r="L19" s="84"/>
    </row>
    <row r="20" spans="2:13" x14ac:dyDescent="0.15">
      <c r="B20" s="172"/>
      <c r="C20" s="175"/>
      <c r="D20" s="177"/>
      <c r="E20" s="179"/>
      <c r="K20" s="87" t="s">
        <v>45</v>
      </c>
      <c r="L20" s="87" t="s">
        <v>4</v>
      </c>
    </row>
    <row r="21" spans="2:13" x14ac:dyDescent="0.15">
      <c r="B21" s="172"/>
      <c r="C21" s="175"/>
      <c r="D21" s="177"/>
      <c r="E21" s="179"/>
      <c r="K21" s="105">
        <v>100</v>
      </c>
      <c r="L21" s="106">
        <v>1</v>
      </c>
    </row>
    <row r="22" spans="2:13" x14ac:dyDescent="0.15">
      <c r="B22" s="172"/>
      <c r="C22" s="175">
        <f>IF(ISERROR(VLOOKUP($C$7,'세부득점표(검정고시)'!$B$8:$H$88,5,0)),"",VLOOKUP($C$7,'세부득점표(검정고시)'!$B$8:$H$88,5,0))</f>
        <v>60</v>
      </c>
      <c r="D22" s="177"/>
      <c r="E22" s="179" t="s">
        <v>78</v>
      </c>
      <c r="K22" s="105">
        <v>99.55</v>
      </c>
      <c r="L22" s="106">
        <v>1.1000000000000001</v>
      </c>
    </row>
    <row r="23" spans="2:13" x14ac:dyDescent="0.15">
      <c r="B23" s="173"/>
      <c r="C23" s="184"/>
      <c r="D23" s="182"/>
      <c r="E23" s="186"/>
      <c r="K23" s="105"/>
      <c r="L23" s="106"/>
    </row>
    <row r="24" spans="2:13" ht="14.25" thickBot="1" x14ac:dyDescent="0.2">
      <c r="B24" s="173"/>
      <c r="C24" s="185"/>
      <c r="D24" s="183"/>
      <c r="E24" s="187"/>
      <c r="K24" s="105">
        <v>99.11</v>
      </c>
      <c r="L24" s="106">
        <v>1.2</v>
      </c>
    </row>
    <row r="25" spans="2:13" ht="14.25" customHeight="1" x14ac:dyDescent="0.15">
      <c r="B25" s="159" t="s">
        <v>26</v>
      </c>
      <c r="C25" s="174">
        <f>IF(ISERROR(VLOOKUP($C$7,'세부득점표(검정고시)'!B8:$H$88,6,0)),"",VLOOKUP($C$7,'세부득점표(검정고시)'!B8:$H$88,6,0))</f>
        <v>180</v>
      </c>
      <c r="D25" s="190" t="s">
        <v>40</v>
      </c>
      <c r="E25" s="194" t="s">
        <v>84</v>
      </c>
      <c r="K25" s="105">
        <v>98.67</v>
      </c>
      <c r="L25" s="106">
        <v>1.3</v>
      </c>
    </row>
    <row r="26" spans="2:13" ht="14.25" customHeight="1" x14ac:dyDescent="0.15">
      <c r="B26" s="188"/>
      <c r="C26" s="175"/>
      <c r="D26" s="191"/>
      <c r="E26" s="195"/>
      <c r="K26" s="105">
        <v>98.23</v>
      </c>
      <c r="L26" s="106">
        <v>1.4</v>
      </c>
    </row>
    <row r="27" spans="2:13" ht="14.25" customHeight="1" x14ac:dyDescent="0.15">
      <c r="B27" s="188"/>
      <c r="C27" s="175"/>
      <c r="D27" s="191"/>
      <c r="E27" s="195"/>
      <c r="K27" s="105">
        <v>97.79</v>
      </c>
      <c r="L27" s="106">
        <v>1.5</v>
      </c>
    </row>
    <row r="28" spans="2:13" ht="14.25" customHeight="1" x14ac:dyDescent="0.15">
      <c r="B28" s="188"/>
      <c r="C28" s="175">
        <f>IF(ISERROR(VLOOKUP($C$7,'세부득점표(검정고시)'!$B$8:$H$88,7,0)),"",VLOOKUP($C$7,'세부득점표(검정고시)'!$B$8:$H$88,7,0))</f>
        <v>60</v>
      </c>
      <c r="D28" s="191"/>
      <c r="E28" s="197" t="s">
        <v>78</v>
      </c>
      <c r="K28" s="105">
        <v>97.35</v>
      </c>
      <c r="L28" s="106">
        <v>1.6</v>
      </c>
    </row>
    <row r="29" spans="2:13" ht="14.25" customHeight="1" x14ac:dyDescent="0.15">
      <c r="B29" s="189"/>
      <c r="C29" s="184"/>
      <c r="D29" s="192"/>
      <c r="E29" s="198"/>
      <c r="K29" s="105"/>
      <c r="L29" s="106"/>
    </row>
    <row r="30" spans="2:13" ht="14.25" customHeight="1" thickBot="1" x14ac:dyDescent="0.2">
      <c r="B30" s="160"/>
      <c r="C30" s="196"/>
      <c r="D30" s="193"/>
      <c r="E30" s="199"/>
      <c r="K30" s="105">
        <v>96.91</v>
      </c>
      <c r="L30" s="106">
        <v>1.7</v>
      </c>
    </row>
    <row r="31" spans="2:13" x14ac:dyDescent="0.15">
      <c r="K31" s="105">
        <v>96.47</v>
      </c>
      <c r="L31" s="106">
        <v>1.8</v>
      </c>
    </row>
    <row r="32" spans="2:13" x14ac:dyDescent="0.15">
      <c r="K32" s="105">
        <v>96.03</v>
      </c>
      <c r="L32" s="106">
        <v>1.9</v>
      </c>
    </row>
    <row r="33" spans="11:12" x14ac:dyDescent="0.15">
      <c r="K33" s="105">
        <v>95.59</v>
      </c>
      <c r="L33" s="106">
        <v>2</v>
      </c>
    </row>
    <row r="34" spans="11:12" x14ac:dyDescent="0.15">
      <c r="K34" s="105">
        <v>95.14</v>
      </c>
      <c r="L34" s="106">
        <v>2.1</v>
      </c>
    </row>
    <row r="35" spans="11:12" x14ac:dyDescent="0.15">
      <c r="K35" s="105">
        <v>94.69</v>
      </c>
      <c r="L35" s="106">
        <v>2.2000000000000002</v>
      </c>
    </row>
    <row r="36" spans="11:12" x14ac:dyDescent="0.15">
      <c r="K36" s="105">
        <v>94.24</v>
      </c>
      <c r="L36" s="106">
        <v>2.2999999999999998</v>
      </c>
    </row>
    <row r="37" spans="11:12" x14ac:dyDescent="0.15">
      <c r="K37" s="105">
        <v>93.79</v>
      </c>
      <c r="L37" s="106">
        <v>2.4</v>
      </c>
    </row>
    <row r="38" spans="11:12" x14ac:dyDescent="0.15">
      <c r="K38" s="105">
        <v>93.34</v>
      </c>
      <c r="L38" s="106">
        <v>2.5</v>
      </c>
    </row>
    <row r="39" spans="11:12" x14ac:dyDescent="0.15">
      <c r="K39" s="105">
        <v>92.89</v>
      </c>
      <c r="L39" s="106">
        <v>2.6</v>
      </c>
    </row>
    <row r="40" spans="11:12" x14ac:dyDescent="0.15">
      <c r="K40" s="105">
        <v>92.44</v>
      </c>
      <c r="L40" s="106">
        <v>2.7</v>
      </c>
    </row>
    <row r="41" spans="11:12" x14ac:dyDescent="0.15">
      <c r="K41" s="105">
        <v>91.99</v>
      </c>
      <c r="L41" s="106">
        <v>2.8</v>
      </c>
    </row>
    <row r="42" spans="11:12" x14ac:dyDescent="0.15">
      <c r="K42" s="105">
        <v>91.54</v>
      </c>
      <c r="L42" s="106">
        <v>2.9</v>
      </c>
    </row>
    <row r="43" spans="11:12" x14ac:dyDescent="0.15">
      <c r="K43" s="105">
        <v>91.09</v>
      </c>
      <c r="L43" s="106">
        <v>3</v>
      </c>
    </row>
    <row r="44" spans="11:12" x14ac:dyDescent="0.15">
      <c r="K44" s="105">
        <v>90.64</v>
      </c>
      <c r="L44" s="106">
        <v>3.1</v>
      </c>
    </row>
    <row r="45" spans="11:12" x14ac:dyDescent="0.15">
      <c r="K45" s="105">
        <v>90.19</v>
      </c>
      <c r="L45" s="106">
        <v>3.2</v>
      </c>
    </row>
    <row r="46" spans="11:12" x14ac:dyDescent="0.15">
      <c r="K46" s="105">
        <v>89.74</v>
      </c>
      <c r="L46" s="106">
        <v>3.3</v>
      </c>
    </row>
    <row r="47" spans="11:12" x14ac:dyDescent="0.15">
      <c r="K47" s="105">
        <v>89.29</v>
      </c>
      <c r="L47" s="106">
        <v>3.4</v>
      </c>
    </row>
    <row r="48" spans="11:12" x14ac:dyDescent="0.15">
      <c r="K48" s="105">
        <v>88.84</v>
      </c>
      <c r="L48" s="106">
        <v>3.5</v>
      </c>
    </row>
    <row r="49" spans="11:12" x14ac:dyDescent="0.15">
      <c r="K49" s="105">
        <v>88.39</v>
      </c>
      <c r="L49" s="106">
        <v>3.6</v>
      </c>
    </row>
    <row r="50" spans="11:12" x14ac:dyDescent="0.15">
      <c r="K50" s="105">
        <v>87.94</v>
      </c>
      <c r="L50" s="106">
        <v>3.7</v>
      </c>
    </row>
    <row r="51" spans="11:12" x14ac:dyDescent="0.15">
      <c r="K51" s="105">
        <v>87.49</v>
      </c>
      <c r="L51" s="106">
        <v>3.8</v>
      </c>
    </row>
    <row r="52" spans="11:12" x14ac:dyDescent="0.15">
      <c r="K52" s="105">
        <v>87.04</v>
      </c>
      <c r="L52" s="106">
        <v>3.9</v>
      </c>
    </row>
    <row r="53" spans="11:12" x14ac:dyDescent="0.15">
      <c r="K53" s="105">
        <v>86.59</v>
      </c>
      <c r="L53" s="106">
        <v>4</v>
      </c>
    </row>
    <row r="54" spans="11:12" x14ac:dyDescent="0.15">
      <c r="K54" s="105">
        <v>86.14</v>
      </c>
      <c r="L54" s="106">
        <v>4.0999999999999996</v>
      </c>
    </row>
    <row r="55" spans="11:12" x14ac:dyDescent="0.15">
      <c r="K55" s="105">
        <v>85.69</v>
      </c>
      <c r="L55" s="106">
        <v>4.2</v>
      </c>
    </row>
    <row r="56" spans="11:12" x14ac:dyDescent="0.15">
      <c r="K56" s="105">
        <v>85.24</v>
      </c>
      <c r="L56" s="106">
        <v>4.3</v>
      </c>
    </row>
    <row r="57" spans="11:12" x14ac:dyDescent="0.15">
      <c r="K57" s="105">
        <v>84.79</v>
      </c>
      <c r="L57" s="106">
        <v>4.4000000000000004</v>
      </c>
    </row>
    <row r="58" spans="11:12" x14ac:dyDescent="0.15">
      <c r="K58" s="105">
        <v>84.34</v>
      </c>
      <c r="L58" s="106">
        <v>4.5</v>
      </c>
    </row>
    <row r="59" spans="11:12" x14ac:dyDescent="0.15">
      <c r="K59" s="105">
        <v>83.89</v>
      </c>
      <c r="L59" s="106">
        <v>4.5999999999999996</v>
      </c>
    </row>
    <row r="60" spans="11:12" x14ac:dyDescent="0.15">
      <c r="K60" s="105">
        <v>83.44</v>
      </c>
      <c r="L60" s="106">
        <v>4.7</v>
      </c>
    </row>
    <row r="61" spans="11:12" x14ac:dyDescent="0.15">
      <c r="K61" s="105">
        <v>82.99</v>
      </c>
      <c r="L61" s="106">
        <v>4.8</v>
      </c>
    </row>
    <row r="62" spans="11:12" x14ac:dyDescent="0.15">
      <c r="K62" s="105">
        <v>82.54</v>
      </c>
      <c r="L62" s="106">
        <v>4.9000000000000004</v>
      </c>
    </row>
    <row r="63" spans="11:12" x14ac:dyDescent="0.15">
      <c r="K63" s="105">
        <v>82.09</v>
      </c>
      <c r="L63" s="106">
        <v>5</v>
      </c>
    </row>
    <row r="64" spans="11:12" x14ac:dyDescent="0.15">
      <c r="K64" s="105">
        <v>81.64</v>
      </c>
      <c r="L64" s="106">
        <v>5.0999999999999996</v>
      </c>
    </row>
    <row r="65" spans="11:12" x14ac:dyDescent="0.15">
      <c r="K65" s="105">
        <v>81.19</v>
      </c>
      <c r="L65" s="106">
        <v>5.2</v>
      </c>
    </row>
    <row r="66" spans="11:12" x14ac:dyDescent="0.15">
      <c r="K66" s="105">
        <v>80.739999999999995</v>
      </c>
      <c r="L66" s="106">
        <v>5.3</v>
      </c>
    </row>
    <row r="67" spans="11:12" x14ac:dyDescent="0.15">
      <c r="K67" s="105">
        <v>80.290000000000006</v>
      </c>
      <c r="L67" s="106">
        <v>5.4</v>
      </c>
    </row>
    <row r="68" spans="11:12" x14ac:dyDescent="0.15">
      <c r="K68" s="105">
        <v>79.84</v>
      </c>
      <c r="L68" s="106">
        <v>5.5</v>
      </c>
    </row>
    <row r="69" spans="11:12" x14ac:dyDescent="0.15">
      <c r="K69" s="105">
        <v>79.39</v>
      </c>
      <c r="L69" s="106">
        <v>5.6</v>
      </c>
    </row>
    <row r="70" spans="11:12" x14ac:dyDescent="0.15">
      <c r="K70" s="105">
        <v>78.94</v>
      </c>
      <c r="L70" s="106">
        <v>5.7</v>
      </c>
    </row>
    <row r="71" spans="11:12" x14ac:dyDescent="0.15">
      <c r="K71" s="105">
        <v>78.489999999999995</v>
      </c>
      <c r="L71" s="106">
        <v>5.8</v>
      </c>
    </row>
    <row r="72" spans="11:12" x14ac:dyDescent="0.15">
      <c r="K72" s="105">
        <v>78.040000000000006</v>
      </c>
      <c r="L72" s="106">
        <v>5.9</v>
      </c>
    </row>
    <row r="73" spans="11:12" x14ac:dyDescent="0.15">
      <c r="K73" s="105">
        <v>77.59</v>
      </c>
      <c r="L73" s="106">
        <v>6</v>
      </c>
    </row>
    <row r="74" spans="11:12" x14ac:dyDescent="0.15">
      <c r="K74" s="105">
        <v>77.14</v>
      </c>
      <c r="L74" s="106">
        <v>6.1</v>
      </c>
    </row>
    <row r="75" spans="11:12" x14ac:dyDescent="0.15">
      <c r="K75" s="105">
        <v>76.69</v>
      </c>
      <c r="L75" s="106">
        <v>6.2</v>
      </c>
    </row>
    <row r="76" spans="11:12" x14ac:dyDescent="0.15">
      <c r="K76" s="105">
        <v>76.239999999999995</v>
      </c>
      <c r="L76" s="106">
        <v>6.3</v>
      </c>
    </row>
    <row r="77" spans="11:12" x14ac:dyDescent="0.15">
      <c r="K77" s="105">
        <v>75.790000000000006</v>
      </c>
      <c r="L77" s="106">
        <v>6.4</v>
      </c>
    </row>
    <row r="78" spans="11:12" x14ac:dyDescent="0.15">
      <c r="K78" s="105">
        <v>75.34</v>
      </c>
      <c r="L78" s="106">
        <v>6.5</v>
      </c>
    </row>
    <row r="79" spans="11:12" x14ac:dyDescent="0.15">
      <c r="K79" s="105">
        <v>74.89</v>
      </c>
      <c r="L79" s="106">
        <v>6.6</v>
      </c>
    </row>
    <row r="80" spans="11:12" x14ac:dyDescent="0.15">
      <c r="K80" s="105">
        <v>74.44</v>
      </c>
      <c r="L80" s="106">
        <v>6.7</v>
      </c>
    </row>
    <row r="81" spans="11:12" x14ac:dyDescent="0.15">
      <c r="K81" s="105">
        <v>73.989999999999995</v>
      </c>
      <c r="L81" s="106">
        <v>6.8</v>
      </c>
    </row>
    <row r="82" spans="11:12" x14ac:dyDescent="0.15">
      <c r="K82" s="105">
        <v>73.540000000000006</v>
      </c>
      <c r="L82" s="106">
        <v>6.9</v>
      </c>
    </row>
    <row r="83" spans="11:12" x14ac:dyDescent="0.15">
      <c r="K83" s="105">
        <v>73.09</v>
      </c>
      <c r="L83" s="106">
        <v>7</v>
      </c>
    </row>
    <row r="84" spans="11:12" x14ac:dyDescent="0.15">
      <c r="K84" s="105">
        <v>72.64</v>
      </c>
      <c r="L84" s="106">
        <v>7.1</v>
      </c>
    </row>
    <row r="85" spans="11:12" x14ac:dyDescent="0.15">
      <c r="K85" s="105">
        <v>72.19</v>
      </c>
      <c r="L85" s="106">
        <v>7.2</v>
      </c>
    </row>
    <row r="86" spans="11:12" x14ac:dyDescent="0.15">
      <c r="K86" s="105">
        <v>71.739999999999995</v>
      </c>
      <c r="L86" s="106">
        <v>7.3</v>
      </c>
    </row>
    <row r="87" spans="11:12" x14ac:dyDescent="0.15">
      <c r="K87" s="105">
        <v>71.290000000000006</v>
      </c>
      <c r="L87" s="106">
        <v>7.4</v>
      </c>
    </row>
    <row r="88" spans="11:12" x14ac:dyDescent="0.15">
      <c r="K88" s="105">
        <v>70.84</v>
      </c>
      <c r="L88" s="106">
        <v>7.5</v>
      </c>
    </row>
    <row r="89" spans="11:12" x14ac:dyDescent="0.15">
      <c r="K89" s="105">
        <v>70.39</v>
      </c>
      <c r="L89" s="106">
        <v>7.6</v>
      </c>
    </row>
    <row r="90" spans="11:12" x14ac:dyDescent="0.15">
      <c r="K90" s="105">
        <v>69.94</v>
      </c>
      <c r="L90" s="106">
        <v>7.7</v>
      </c>
    </row>
    <row r="91" spans="11:12" x14ac:dyDescent="0.15">
      <c r="K91" s="105">
        <v>69.489999999999995</v>
      </c>
      <c r="L91" s="106">
        <v>7.8</v>
      </c>
    </row>
    <row r="92" spans="11:12" x14ac:dyDescent="0.15">
      <c r="K92" s="105">
        <v>69.040000000000006</v>
      </c>
      <c r="L92" s="106">
        <v>7.9</v>
      </c>
    </row>
    <row r="93" spans="11:12" x14ac:dyDescent="0.15">
      <c r="K93" s="105">
        <v>68.59</v>
      </c>
      <c r="L93" s="106">
        <v>8</v>
      </c>
    </row>
    <row r="94" spans="11:12" x14ac:dyDescent="0.15">
      <c r="K94" s="105">
        <v>68.14</v>
      </c>
      <c r="L94" s="106">
        <v>8.1</v>
      </c>
    </row>
    <row r="95" spans="11:12" x14ac:dyDescent="0.15">
      <c r="K95" s="105">
        <v>67.69</v>
      </c>
      <c r="L95" s="106">
        <v>8.1999999999999993</v>
      </c>
    </row>
    <row r="96" spans="11:12" x14ac:dyDescent="0.15">
      <c r="K96" s="105">
        <v>67.239999999999995</v>
      </c>
      <c r="L96" s="106">
        <v>8.3000000000000007</v>
      </c>
    </row>
    <row r="97" spans="11:12" x14ac:dyDescent="0.15">
      <c r="K97" s="105">
        <v>66.790000000000006</v>
      </c>
      <c r="L97" s="106">
        <v>8.4</v>
      </c>
    </row>
    <row r="98" spans="11:12" x14ac:dyDescent="0.15">
      <c r="K98" s="105">
        <v>66.34</v>
      </c>
      <c r="L98" s="106">
        <v>8.5</v>
      </c>
    </row>
    <row r="99" spans="11:12" x14ac:dyDescent="0.15">
      <c r="K99" s="105">
        <v>65.89</v>
      </c>
      <c r="L99" s="106">
        <v>8.6</v>
      </c>
    </row>
    <row r="100" spans="11:12" x14ac:dyDescent="0.15">
      <c r="K100" s="105">
        <v>65.44</v>
      </c>
      <c r="L100" s="106">
        <v>8.6999999999999993</v>
      </c>
    </row>
    <row r="101" spans="11:12" x14ac:dyDescent="0.15">
      <c r="K101" s="105">
        <v>64.989999999999995</v>
      </c>
      <c r="L101" s="106">
        <v>8.8000000000000007</v>
      </c>
    </row>
    <row r="102" spans="11:12" x14ac:dyDescent="0.15">
      <c r="K102" s="105">
        <v>64.540000000000006</v>
      </c>
      <c r="L102" s="106">
        <v>8.9</v>
      </c>
    </row>
    <row r="103" spans="11:12" x14ac:dyDescent="0.15">
      <c r="K103" s="105">
        <v>64.09</v>
      </c>
      <c r="L103" s="106">
        <v>9</v>
      </c>
    </row>
  </sheetData>
  <sheetProtection algorithmName="SHA-512" hashValue="w8VMTTlNAiE8ROERAlJX4cPZJN8YwN4j0SIT7xh9kf3Fj52/2UDJ0nssOeva2MrGlUnVtaYNGoRpDmF05mKSyA==" saltValue="R/XIHMoqdCA+KQOPIyTdwQ==" spinCount="100000" sheet="1" objects="1" scenarios="1"/>
  <mergeCells count="27">
    <mergeCell ref="B25:B30"/>
    <mergeCell ref="C25:C27"/>
    <mergeCell ref="D25:D30"/>
    <mergeCell ref="E25:E27"/>
    <mergeCell ref="C28:C30"/>
    <mergeCell ref="E28:E30"/>
    <mergeCell ref="B14:B24"/>
    <mergeCell ref="C14:C15"/>
    <mergeCell ref="D14:D15"/>
    <mergeCell ref="E14:E15"/>
    <mergeCell ref="C16:C18"/>
    <mergeCell ref="D16:D18"/>
    <mergeCell ref="E16:E18"/>
    <mergeCell ref="C19:C21"/>
    <mergeCell ref="D19:D24"/>
    <mergeCell ref="E19:E21"/>
    <mergeCell ref="C22:C24"/>
    <mergeCell ref="E22:E24"/>
    <mergeCell ref="B2:E2"/>
    <mergeCell ref="B5:B6"/>
    <mergeCell ref="C5:C6"/>
    <mergeCell ref="B12:B13"/>
    <mergeCell ref="C12:C13"/>
    <mergeCell ref="B7:B8"/>
    <mergeCell ref="C7:C8"/>
    <mergeCell ref="E12:E13"/>
    <mergeCell ref="D12:D13"/>
  </mergeCells>
  <phoneticPr fontId="2" type="noConversion"/>
  <dataValidations count="3">
    <dataValidation allowBlank="1" showInputMessage="1" showErrorMessage="1" prompt="검정고시 평균점수를 입력하세요._x000a_" sqref="C5:C6"/>
    <dataValidation allowBlank="1" showInputMessage="1" showErrorMessage="1" prompt="자동계산되오니 입력하지 마세요." sqref="C7:C8"/>
    <dataValidation allowBlank="1" showInputMessage="1" showErrorMessage="1" prompt="자동계산 되오니 입력하지 마세요." sqref="C14:C30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I88"/>
  <sheetViews>
    <sheetView workbookViewId="0">
      <pane xSplit="2" ySplit="7" topLeftCell="C8" activePane="bottomRight" state="frozen"/>
      <selection pane="topRight" activeCell="B1" sqref="B1"/>
      <selection pane="bottomLeft" activeCell="A8" sqref="A8"/>
      <selection pane="bottomRight" activeCell="F10" sqref="F10"/>
    </sheetView>
  </sheetViews>
  <sheetFormatPr defaultRowHeight="10.5" x14ac:dyDescent="0.15"/>
  <cols>
    <col min="1" max="1" width="2.21875" style="37" customWidth="1"/>
    <col min="2" max="2" width="4.21875" style="39" customWidth="1"/>
    <col min="3" max="7" width="16.77734375" style="39" customWidth="1"/>
    <col min="8" max="9" width="6.77734375" style="40" customWidth="1"/>
    <col min="10" max="16384" width="8.88671875" style="37"/>
  </cols>
  <sheetData>
    <row r="2" spans="2:9" ht="28.5" customHeight="1" x14ac:dyDescent="0.15">
      <c r="B2" s="200" t="s">
        <v>13</v>
      </c>
      <c r="C2" s="200"/>
      <c r="D2" s="200"/>
      <c r="E2" s="200"/>
      <c r="F2" s="200"/>
      <c r="G2" s="200"/>
      <c r="H2" s="200"/>
      <c r="I2" s="200"/>
    </row>
    <row r="3" spans="2:9" ht="11.25" thickBot="1" x14ac:dyDescent="0.2"/>
    <row r="4" spans="2:9" ht="21" customHeight="1" thickBot="1" x14ac:dyDescent="0.2">
      <c r="B4" s="201" t="s">
        <v>10</v>
      </c>
      <c r="C4" s="208" t="s">
        <v>7</v>
      </c>
      <c r="D4" s="209"/>
      <c r="E4" s="209"/>
      <c r="F4" s="209"/>
      <c r="G4" s="210"/>
      <c r="H4" s="215" t="s">
        <v>6</v>
      </c>
      <c r="I4" s="216"/>
    </row>
    <row r="5" spans="2:9" ht="21" customHeight="1" thickBot="1" x14ac:dyDescent="0.2">
      <c r="B5" s="213"/>
      <c r="C5" s="205" t="s">
        <v>17</v>
      </c>
      <c r="D5" s="206"/>
      <c r="E5" s="207"/>
      <c r="F5" s="203" t="s">
        <v>16</v>
      </c>
      <c r="G5" s="204"/>
      <c r="H5" s="217"/>
      <c r="I5" s="218"/>
    </row>
    <row r="6" spans="2:9" ht="24.75" customHeight="1" x14ac:dyDescent="0.15">
      <c r="B6" s="213"/>
      <c r="C6" s="62" t="s">
        <v>74</v>
      </c>
      <c r="D6" s="201" t="s">
        <v>75</v>
      </c>
      <c r="E6" s="202"/>
      <c r="F6" s="211" t="s">
        <v>18</v>
      </c>
      <c r="G6" s="212"/>
      <c r="H6" s="219"/>
      <c r="I6" s="220"/>
    </row>
    <row r="7" spans="2:9" s="38" customFormat="1" ht="56.25" customHeight="1" thickBot="1" x14ac:dyDescent="0.2">
      <c r="B7" s="214"/>
      <c r="C7" s="63" t="s">
        <v>81</v>
      </c>
      <c r="D7" s="54" t="s">
        <v>79</v>
      </c>
      <c r="E7" s="55" t="s">
        <v>78</v>
      </c>
      <c r="F7" s="54" t="s">
        <v>89</v>
      </c>
      <c r="G7" s="55" t="s">
        <v>78</v>
      </c>
      <c r="H7" s="67" t="s">
        <v>8</v>
      </c>
      <c r="I7" s="46" t="s">
        <v>9</v>
      </c>
    </row>
    <row r="8" spans="2:9" ht="15" customHeight="1" x14ac:dyDescent="0.15">
      <c r="B8" s="47">
        <v>1</v>
      </c>
      <c r="C8" s="64">
        <v>210</v>
      </c>
      <c r="D8" s="56">
        <v>270</v>
      </c>
      <c r="E8" s="57">
        <v>162</v>
      </c>
      <c r="F8" s="56">
        <v>270</v>
      </c>
      <c r="G8" s="57">
        <v>162</v>
      </c>
      <c r="H8" s="68">
        <v>0</v>
      </c>
      <c r="I8" s="45">
        <v>0.4</v>
      </c>
    </row>
    <row r="9" spans="2:9" ht="15" customHeight="1" x14ac:dyDescent="0.15">
      <c r="B9" s="48">
        <v>1.1000000000000001</v>
      </c>
      <c r="C9" s="65">
        <v>208.5</v>
      </c>
      <c r="D9" s="58">
        <v>268.5</v>
      </c>
      <c r="E9" s="59">
        <v>160.5</v>
      </c>
      <c r="F9" s="58">
        <v>268.5</v>
      </c>
      <c r="G9" s="59">
        <v>160.5</v>
      </c>
      <c r="H9" s="69">
        <v>0.41</v>
      </c>
      <c r="I9" s="43">
        <v>0.8</v>
      </c>
    </row>
    <row r="10" spans="2:9" ht="15" customHeight="1" x14ac:dyDescent="0.15">
      <c r="B10" s="48">
        <v>1.2</v>
      </c>
      <c r="C10" s="65">
        <v>207</v>
      </c>
      <c r="D10" s="58">
        <v>267</v>
      </c>
      <c r="E10" s="59">
        <v>159</v>
      </c>
      <c r="F10" s="58">
        <v>267</v>
      </c>
      <c r="G10" s="59">
        <v>159</v>
      </c>
      <c r="H10" s="69">
        <v>0.81</v>
      </c>
      <c r="I10" s="43">
        <v>1.2</v>
      </c>
    </row>
    <row r="11" spans="2:9" ht="15" customHeight="1" x14ac:dyDescent="0.15">
      <c r="B11" s="48">
        <v>1.3</v>
      </c>
      <c r="C11" s="65">
        <v>205.5</v>
      </c>
      <c r="D11" s="58">
        <v>265.5</v>
      </c>
      <c r="E11" s="59">
        <v>157.5</v>
      </c>
      <c r="F11" s="58">
        <v>265.5</v>
      </c>
      <c r="G11" s="59">
        <v>157.5</v>
      </c>
      <c r="H11" s="69">
        <v>1.21</v>
      </c>
      <c r="I11" s="43">
        <v>1.6</v>
      </c>
    </row>
    <row r="12" spans="2:9" ht="15" customHeight="1" x14ac:dyDescent="0.15">
      <c r="B12" s="48">
        <v>1.4</v>
      </c>
      <c r="C12" s="65">
        <v>204</v>
      </c>
      <c r="D12" s="58">
        <v>264</v>
      </c>
      <c r="E12" s="59">
        <v>156</v>
      </c>
      <c r="F12" s="58">
        <v>264</v>
      </c>
      <c r="G12" s="59">
        <v>156</v>
      </c>
      <c r="H12" s="69">
        <v>1.61</v>
      </c>
      <c r="I12" s="43">
        <v>2</v>
      </c>
    </row>
    <row r="13" spans="2:9" ht="15" customHeight="1" x14ac:dyDescent="0.15">
      <c r="B13" s="48">
        <v>1.5</v>
      </c>
      <c r="C13" s="65">
        <v>202.5</v>
      </c>
      <c r="D13" s="58">
        <v>262.5</v>
      </c>
      <c r="E13" s="59">
        <v>154.5</v>
      </c>
      <c r="F13" s="58">
        <v>262.5</v>
      </c>
      <c r="G13" s="59">
        <v>154.5</v>
      </c>
      <c r="H13" s="69">
        <v>2.0099999999999998</v>
      </c>
      <c r="I13" s="43">
        <v>2.4</v>
      </c>
    </row>
    <row r="14" spans="2:9" ht="15" customHeight="1" x14ac:dyDescent="0.15">
      <c r="B14" s="48">
        <v>1.6</v>
      </c>
      <c r="C14" s="65">
        <v>201</v>
      </c>
      <c r="D14" s="58">
        <v>261</v>
      </c>
      <c r="E14" s="59">
        <v>153</v>
      </c>
      <c r="F14" s="58">
        <v>261</v>
      </c>
      <c r="G14" s="59">
        <v>153</v>
      </c>
      <c r="H14" s="69">
        <v>2.41</v>
      </c>
      <c r="I14" s="43">
        <v>2.8</v>
      </c>
    </row>
    <row r="15" spans="2:9" ht="15" customHeight="1" x14ac:dyDescent="0.15">
      <c r="B15" s="48">
        <v>1.7</v>
      </c>
      <c r="C15" s="65">
        <v>199.5</v>
      </c>
      <c r="D15" s="58">
        <v>259.5</v>
      </c>
      <c r="E15" s="59">
        <v>151.5</v>
      </c>
      <c r="F15" s="58">
        <v>259.5</v>
      </c>
      <c r="G15" s="59">
        <v>151.5</v>
      </c>
      <c r="H15" s="69">
        <v>2.81</v>
      </c>
      <c r="I15" s="43">
        <v>3.2</v>
      </c>
    </row>
    <row r="16" spans="2:9" ht="15" customHeight="1" x14ac:dyDescent="0.15">
      <c r="B16" s="48">
        <v>1.8</v>
      </c>
      <c r="C16" s="65">
        <v>198</v>
      </c>
      <c r="D16" s="58">
        <v>258</v>
      </c>
      <c r="E16" s="59">
        <v>150</v>
      </c>
      <c r="F16" s="58">
        <v>258</v>
      </c>
      <c r="G16" s="59">
        <v>150</v>
      </c>
      <c r="H16" s="69">
        <v>3.21</v>
      </c>
      <c r="I16" s="43">
        <v>3.6</v>
      </c>
    </row>
    <row r="17" spans="2:9" ht="15" customHeight="1" x14ac:dyDescent="0.15">
      <c r="B17" s="48">
        <v>1.9</v>
      </c>
      <c r="C17" s="65">
        <v>196.5</v>
      </c>
      <c r="D17" s="58">
        <v>256.5</v>
      </c>
      <c r="E17" s="59">
        <v>148.5</v>
      </c>
      <c r="F17" s="58">
        <v>256.5</v>
      </c>
      <c r="G17" s="59">
        <v>148.5</v>
      </c>
      <c r="H17" s="69">
        <v>3.61</v>
      </c>
      <c r="I17" s="43">
        <v>4</v>
      </c>
    </row>
    <row r="18" spans="2:9" ht="15" customHeight="1" x14ac:dyDescent="0.15">
      <c r="B18" s="48">
        <v>2</v>
      </c>
      <c r="C18" s="65">
        <v>195</v>
      </c>
      <c r="D18" s="58">
        <v>255</v>
      </c>
      <c r="E18" s="59">
        <v>147</v>
      </c>
      <c r="F18" s="58">
        <v>255</v>
      </c>
      <c r="G18" s="59">
        <v>147</v>
      </c>
      <c r="H18" s="69">
        <v>4.01</v>
      </c>
      <c r="I18" s="43">
        <v>4.7</v>
      </c>
    </row>
    <row r="19" spans="2:9" ht="15" customHeight="1" x14ac:dyDescent="0.15">
      <c r="B19" s="48">
        <v>2.1</v>
      </c>
      <c r="C19" s="65">
        <v>193.5</v>
      </c>
      <c r="D19" s="58">
        <v>253.5</v>
      </c>
      <c r="E19" s="59">
        <v>145.5</v>
      </c>
      <c r="F19" s="58">
        <v>253.5</v>
      </c>
      <c r="G19" s="59">
        <v>145.5</v>
      </c>
      <c r="H19" s="69">
        <v>4.71</v>
      </c>
      <c r="I19" s="43">
        <v>5.4</v>
      </c>
    </row>
    <row r="20" spans="2:9" ht="15" customHeight="1" x14ac:dyDescent="0.15">
      <c r="B20" s="48">
        <v>2.2000000000000002</v>
      </c>
      <c r="C20" s="65">
        <v>192</v>
      </c>
      <c r="D20" s="58">
        <v>252</v>
      </c>
      <c r="E20" s="59">
        <v>144</v>
      </c>
      <c r="F20" s="58">
        <v>252</v>
      </c>
      <c r="G20" s="59">
        <v>144</v>
      </c>
      <c r="H20" s="69">
        <v>5.41</v>
      </c>
      <c r="I20" s="43">
        <v>6.1</v>
      </c>
    </row>
    <row r="21" spans="2:9" ht="15" customHeight="1" x14ac:dyDescent="0.15">
      <c r="B21" s="48">
        <v>2.2999999999999998</v>
      </c>
      <c r="C21" s="65">
        <v>190.5</v>
      </c>
      <c r="D21" s="58">
        <v>250.5</v>
      </c>
      <c r="E21" s="59">
        <v>142.5</v>
      </c>
      <c r="F21" s="58">
        <v>250.5</v>
      </c>
      <c r="G21" s="59">
        <v>142.5</v>
      </c>
      <c r="H21" s="69">
        <v>6.11</v>
      </c>
      <c r="I21" s="43">
        <v>6.8</v>
      </c>
    </row>
    <row r="22" spans="2:9" ht="15" customHeight="1" x14ac:dyDescent="0.15">
      <c r="B22" s="48">
        <v>2.4</v>
      </c>
      <c r="C22" s="65">
        <v>189</v>
      </c>
      <c r="D22" s="58">
        <v>249</v>
      </c>
      <c r="E22" s="59">
        <v>141</v>
      </c>
      <c r="F22" s="58">
        <v>249</v>
      </c>
      <c r="G22" s="59">
        <v>141</v>
      </c>
      <c r="H22" s="69">
        <v>6.81</v>
      </c>
      <c r="I22" s="43">
        <v>7.5</v>
      </c>
    </row>
    <row r="23" spans="2:9" ht="15" customHeight="1" x14ac:dyDescent="0.15">
      <c r="B23" s="48">
        <v>2.5</v>
      </c>
      <c r="C23" s="65">
        <v>187.5</v>
      </c>
      <c r="D23" s="58">
        <v>247.5</v>
      </c>
      <c r="E23" s="59">
        <v>139.5</v>
      </c>
      <c r="F23" s="58">
        <v>247.5</v>
      </c>
      <c r="G23" s="59">
        <v>139.5</v>
      </c>
      <c r="H23" s="69">
        <v>7.51</v>
      </c>
      <c r="I23" s="43">
        <v>8.1999999999999993</v>
      </c>
    </row>
    <row r="24" spans="2:9" ht="15" customHeight="1" x14ac:dyDescent="0.15">
      <c r="B24" s="48">
        <v>2.6</v>
      </c>
      <c r="C24" s="65">
        <v>186</v>
      </c>
      <c r="D24" s="58">
        <v>246</v>
      </c>
      <c r="E24" s="59">
        <v>138</v>
      </c>
      <c r="F24" s="58">
        <v>246</v>
      </c>
      <c r="G24" s="59">
        <v>138</v>
      </c>
      <c r="H24" s="69">
        <v>8.2100000000000009</v>
      </c>
      <c r="I24" s="43">
        <v>8.9</v>
      </c>
    </row>
    <row r="25" spans="2:9" ht="15" customHeight="1" x14ac:dyDescent="0.15">
      <c r="B25" s="48">
        <v>2.7</v>
      </c>
      <c r="C25" s="65">
        <v>184.5</v>
      </c>
      <c r="D25" s="58">
        <v>244.5</v>
      </c>
      <c r="E25" s="59">
        <v>136.5</v>
      </c>
      <c r="F25" s="58">
        <v>244.5</v>
      </c>
      <c r="G25" s="59">
        <v>136.5</v>
      </c>
      <c r="H25" s="69">
        <v>8.91</v>
      </c>
      <c r="I25" s="43">
        <v>9.6</v>
      </c>
    </row>
    <row r="26" spans="2:9" ht="15" customHeight="1" x14ac:dyDescent="0.15">
      <c r="B26" s="48">
        <v>2.8</v>
      </c>
      <c r="C26" s="65">
        <v>183</v>
      </c>
      <c r="D26" s="58">
        <v>243</v>
      </c>
      <c r="E26" s="59">
        <v>135</v>
      </c>
      <c r="F26" s="58">
        <v>243</v>
      </c>
      <c r="G26" s="59">
        <v>135</v>
      </c>
      <c r="H26" s="69">
        <v>9.61</v>
      </c>
      <c r="I26" s="43">
        <v>10.3</v>
      </c>
    </row>
    <row r="27" spans="2:9" ht="15" customHeight="1" x14ac:dyDescent="0.15">
      <c r="B27" s="48">
        <v>2.9</v>
      </c>
      <c r="C27" s="65">
        <v>181.5</v>
      </c>
      <c r="D27" s="58">
        <v>241.5</v>
      </c>
      <c r="E27" s="59">
        <v>133.5</v>
      </c>
      <c r="F27" s="58">
        <v>241.5</v>
      </c>
      <c r="G27" s="59">
        <v>133.5</v>
      </c>
      <c r="H27" s="69">
        <v>10.31</v>
      </c>
      <c r="I27" s="43">
        <v>11</v>
      </c>
    </row>
    <row r="28" spans="2:9" ht="15" customHeight="1" x14ac:dyDescent="0.15">
      <c r="B28" s="48">
        <v>3</v>
      </c>
      <c r="C28" s="65">
        <v>180</v>
      </c>
      <c r="D28" s="58">
        <v>240</v>
      </c>
      <c r="E28" s="59">
        <v>132</v>
      </c>
      <c r="F28" s="58">
        <v>240</v>
      </c>
      <c r="G28" s="59">
        <v>132</v>
      </c>
      <c r="H28" s="69">
        <v>11.01</v>
      </c>
      <c r="I28" s="43">
        <v>12.2</v>
      </c>
    </row>
    <row r="29" spans="2:9" ht="15" customHeight="1" x14ac:dyDescent="0.15">
      <c r="B29" s="48">
        <v>3.1</v>
      </c>
      <c r="C29" s="65">
        <v>178.5</v>
      </c>
      <c r="D29" s="58">
        <v>238.5</v>
      </c>
      <c r="E29" s="59">
        <v>130.5</v>
      </c>
      <c r="F29" s="58">
        <v>238.5</v>
      </c>
      <c r="G29" s="59">
        <v>130.5</v>
      </c>
      <c r="H29" s="69">
        <v>12.21</v>
      </c>
      <c r="I29" s="43">
        <v>13.4</v>
      </c>
    </row>
    <row r="30" spans="2:9" ht="15" customHeight="1" x14ac:dyDescent="0.15">
      <c r="B30" s="48">
        <v>3.2</v>
      </c>
      <c r="C30" s="65">
        <v>177</v>
      </c>
      <c r="D30" s="58">
        <v>237</v>
      </c>
      <c r="E30" s="59">
        <v>129</v>
      </c>
      <c r="F30" s="58">
        <v>237</v>
      </c>
      <c r="G30" s="59">
        <v>129</v>
      </c>
      <c r="H30" s="69">
        <v>13.41</v>
      </c>
      <c r="I30" s="43">
        <v>14.6</v>
      </c>
    </row>
    <row r="31" spans="2:9" ht="15" customHeight="1" x14ac:dyDescent="0.15">
      <c r="B31" s="48">
        <v>3.3</v>
      </c>
      <c r="C31" s="65">
        <v>175.5</v>
      </c>
      <c r="D31" s="58">
        <v>235.5</v>
      </c>
      <c r="E31" s="59">
        <v>127.5</v>
      </c>
      <c r="F31" s="58">
        <v>235.5</v>
      </c>
      <c r="G31" s="59">
        <v>127.5</v>
      </c>
      <c r="H31" s="69">
        <v>14.61</v>
      </c>
      <c r="I31" s="43">
        <v>15.8</v>
      </c>
    </row>
    <row r="32" spans="2:9" ht="15" customHeight="1" x14ac:dyDescent="0.15">
      <c r="B32" s="48">
        <v>3.4</v>
      </c>
      <c r="C32" s="65">
        <v>174</v>
      </c>
      <c r="D32" s="58">
        <v>234</v>
      </c>
      <c r="E32" s="59">
        <v>126</v>
      </c>
      <c r="F32" s="58">
        <v>234</v>
      </c>
      <c r="G32" s="59">
        <v>126</v>
      </c>
      <c r="H32" s="69">
        <v>15.81</v>
      </c>
      <c r="I32" s="43">
        <v>17</v>
      </c>
    </row>
    <row r="33" spans="2:9" ht="15" customHeight="1" x14ac:dyDescent="0.15">
      <c r="B33" s="48">
        <v>3.5</v>
      </c>
      <c r="C33" s="65">
        <v>172.5</v>
      </c>
      <c r="D33" s="58">
        <v>232.5</v>
      </c>
      <c r="E33" s="59">
        <v>124.5</v>
      </c>
      <c r="F33" s="58">
        <v>232.5</v>
      </c>
      <c r="G33" s="59">
        <v>124.5</v>
      </c>
      <c r="H33" s="69">
        <v>17.010000000000002</v>
      </c>
      <c r="I33" s="43">
        <v>18.2</v>
      </c>
    </row>
    <row r="34" spans="2:9" ht="15" customHeight="1" x14ac:dyDescent="0.15">
      <c r="B34" s="48">
        <v>3.6</v>
      </c>
      <c r="C34" s="65">
        <v>171</v>
      </c>
      <c r="D34" s="58">
        <v>231</v>
      </c>
      <c r="E34" s="59">
        <v>123</v>
      </c>
      <c r="F34" s="58">
        <v>231</v>
      </c>
      <c r="G34" s="59">
        <v>123</v>
      </c>
      <c r="H34" s="69">
        <v>18.21</v>
      </c>
      <c r="I34" s="43">
        <v>19.399999999999999</v>
      </c>
    </row>
    <row r="35" spans="2:9" ht="15" customHeight="1" x14ac:dyDescent="0.15">
      <c r="B35" s="48">
        <v>3.7</v>
      </c>
      <c r="C35" s="65">
        <v>169.5</v>
      </c>
      <c r="D35" s="58">
        <v>229.5</v>
      </c>
      <c r="E35" s="59">
        <v>121.5</v>
      </c>
      <c r="F35" s="58">
        <v>229.5</v>
      </c>
      <c r="G35" s="59">
        <v>121.5</v>
      </c>
      <c r="H35" s="69">
        <v>19.41</v>
      </c>
      <c r="I35" s="43">
        <v>20.6</v>
      </c>
    </row>
    <row r="36" spans="2:9" ht="15" customHeight="1" x14ac:dyDescent="0.15">
      <c r="B36" s="48">
        <v>3.8</v>
      </c>
      <c r="C36" s="65">
        <v>168</v>
      </c>
      <c r="D36" s="58">
        <v>228</v>
      </c>
      <c r="E36" s="59">
        <v>120</v>
      </c>
      <c r="F36" s="58">
        <v>228</v>
      </c>
      <c r="G36" s="59">
        <v>120</v>
      </c>
      <c r="H36" s="69">
        <v>20.61</v>
      </c>
      <c r="I36" s="43">
        <v>21.8</v>
      </c>
    </row>
    <row r="37" spans="2:9" ht="15" customHeight="1" x14ac:dyDescent="0.15">
      <c r="B37" s="48">
        <v>3.9</v>
      </c>
      <c r="C37" s="65">
        <v>166.5</v>
      </c>
      <c r="D37" s="58">
        <v>226.5</v>
      </c>
      <c r="E37" s="59">
        <v>118.5</v>
      </c>
      <c r="F37" s="58">
        <v>226.5</v>
      </c>
      <c r="G37" s="59">
        <v>118.5</v>
      </c>
      <c r="H37" s="69">
        <v>21.81</v>
      </c>
      <c r="I37" s="43">
        <v>23</v>
      </c>
    </row>
    <row r="38" spans="2:9" ht="15" customHeight="1" x14ac:dyDescent="0.15">
      <c r="B38" s="48">
        <v>4</v>
      </c>
      <c r="C38" s="65">
        <v>165</v>
      </c>
      <c r="D38" s="58">
        <v>225</v>
      </c>
      <c r="E38" s="59">
        <v>117</v>
      </c>
      <c r="F38" s="58">
        <v>225</v>
      </c>
      <c r="G38" s="59">
        <v>117</v>
      </c>
      <c r="H38" s="69">
        <v>23.01</v>
      </c>
      <c r="I38" s="43">
        <v>24.7</v>
      </c>
    </row>
    <row r="39" spans="2:9" ht="15" customHeight="1" x14ac:dyDescent="0.15">
      <c r="B39" s="48">
        <v>4.0999999999999996</v>
      </c>
      <c r="C39" s="65">
        <v>163.5</v>
      </c>
      <c r="D39" s="58">
        <v>223.5</v>
      </c>
      <c r="E39" s="59">
        <v>115.5</v>
      </c>
      <c r="F39" s="58">
        <v>223.5</v>
      </c>
      <c r="G39" s="59">
        <v>115.5</v>
      </c>
      <c r="H39" s="69">
        <v>24.71</v>
      </c>
      <c r="I39" s="43">
        <v>26.4</v>
      </c>
    </row>
    <row r="40" spans="2:9" ht="15" customHeight="1" x14ac:dyDescent="0.15">
      <c r="B40" s="48">
        <v>4.2</v>
      </c>
      <c r="C40" s="65">
        <v>162</v>
      </c>
      <c r="D40" s="58">
        <v>222</v>
      </c>
      <c r="E40" s="59">
        <v>114</v>
      </c>
      <c r="F40" s="58">
        <v>222</v>
      </c>
      <c r="G40" s="59">
        <v>114</v>
      </c>
      <c r="H40" s="69">
        <v>26.41</v>
      </c>
      <c r="I40" s="43">
        <v>28.1</v>
      </c>
    </row>
    <row r="41" spans="2:9" ht="15" customHeight="1" x14ac:dyDescent="0.15">
      <c r="B41" s="48">
        <v>4.3</v>
      </c>
      <c r="C41" s="65">
        <v>160.5</v>
      </c>
      <c r="D41" s="58">
        <v>220.5</v>
      </c>
      <c r="E41" s="59">
        <v>112.5</v>
      </c>
      <c r="F41" s="58">
        <v>220.5</v>
      </c>
      <c r="G41" s="59">
        <v>112.5</v>
      </c>
      <c r="H41" s="69">
        <v>28.11</v>
      </c>
      <c r="I41" s="43">
        <v>29.8</v>
      </c>
    </row>
    <row r="42" spans="2:9" ht="15" customHeight="1" x14ac:dyDescent="0.15">
      <c r="B42" s="48">
        <v>4.4000000000000004</v>
      </c>
      <c r="C42" s="65">
        <v>159</v>
      </c>
      <c r="D42" s="58">
        <v>219</v>
      </c>
      <c r="E42" s="59">
        <v>111</v>
      </c>
      <c r="F42" s="58">
        <v>219</v>
      </c>
      <c r="G42" s="59">
        <v>111</v>
      </c>
      <c r="H42" s="69">
        <v>29.81</v>
      </c>
      <c r="I42" s="43">
        <v>31.5</v>
      </c>
    </row>
    <row r="43" spans="2:9" ht="15" customHeight="1" x14ac:dyDescent="0.15">
      <c r="B43" s="48">
        <v>4.5</v>
      </c>
      <c r="C43" s="65">
        <v>157.5</v>
      </c>
      <c r="D43" s="58">
        <v>217.5</v>
      </c>
      <c r="E43" s="59">
        <v>109.5</v>
      </c>
      <c r="F43" s="58">
        <v>217.5</v>
      </c>
      <c r="G43" s="59">
        <v>109.5</v>
      </c>
      <c r="H43" s="69">
        <v>31.51</v>
      </c>
      <c r="I43" s="43">
        <v>33.200000000000003</v>
      </c>
    </row>
    <row r="44" spans="2:9" ht="15" customHeight="1" x14ac:dyDescent="0.15">
      <c r="B44" s="48">
        <v>4.5999999999999996</v>
      </c>
      <c r="C44" s="65">
        <v>156</v>
      </c>
      <c r="D44" s="58">
        <v>216</v>
      </c>
      <c r="E44" s="59">
        <v>108</v>
      </c>
      <c r="F44" s="58">
        <v>216</v>
      </c>
      <c r="G44" s="59">
        <v>108</v>
      </c>
      <c r="H44" s="69">
        <v>33.21</v>
      </c>
      <c r="I44" s="43">
        <v>34.9</v>
      </c>
    </row>
    <row r="45" spans="2:9" ht="15" customHeight="1" x14ac:dyDescent="0.15">
      <c r="B45" s="48">
        <v>4.7</v>
      </c>
      <c r="C45" s="65">
        <v>154.5</v>
      </c>
      <c r="D45" s="58">
        <v>214.5</v>
      </c>
      <c r="E45" s="59">
        <v>106.5</v>
      </c>
      <c r="F45" s="58">
        <v>214.5</v>
      </c>
      <c r="G45" s="59">
        <v>106.5</v>
      </c>
      <c r="H45" s="69">
        <v>34.909999999999997</v>
      </c>
      <c r="I45" s="43">
        <v>36.6</v>
      </c>
    </row>
    <row r="46" spans="2:9" ht="15" customHeight="1" x14ac:dyDescent="0.15">
      <c r="B46" s="48">
        <v>4.8</v>
      </c>
      <c r="C46" s="65">
        <v>153</v>
      </c>
      <c r="D46" s="58">
        <v>213</v>
      </c>
      <c r="E46" s="59">
        <v>105</v>
      </c>
      <c r="F46" s="58">
        <v>213</v>
      </c>
      <c r="G46" s="59">
        <v>105</v>
      </c>
      <c r="H46" s="69">
        <v>36.61</v>
      </c>
      <c r="I46" s="43">
        <v>38.299999999999997</v>
      </c>
    </row>
    <row r="47" spans="2:9" ht="15" customHeight="1" x14ac:dyDescent="0.15">
      <c r="B47" s="48">
        <v>4.9000000000000004</v>
      </c>
      <c r="C47" s="65">
        <v>151.5</v>
      </c>
      <c r="D47" s="58">
        <v>211.5</v>
      </c>
      <c r="E47" s="59">
        <v>103.5</v>
      </c>
      <c r="F47" s="58">
        <v>211.5</v>
      </c>
      <c r="G47" s="59">
        <v>103.5</v>
      </c>
      <c r="H47" s="69">
        <v>38.31</v>
      </c>
      <c r="I47" s="43">
        <v>40</v>
      </c>
    </row>
    <row r="48" spans="2:9" ht="15" customHeight="1" x14ac:dyDescent="0.15">
      <c r="B48" s="48">
        <v>5</v>
      </c>
      <c r="C48" s="65">
        <v>150</v>
      </c>
      <c r="D48" s="58">
        <v>210</v>
      </c>
      <c r="E48" s="59">
        <v>102</v>
      </c>
      <c r="F48" s="58">
        <v>210</v>
      </c>
      <c r="G48" s="59">
        <v>102</v>
      </c>
      <c r="H48" s="69">
        <v>40.01</v>
      </c>
      <c r="I48" s="43">
        <v>42</v>
      </c>
    </row>
    <row r="49" spans="2:9" ht="15" customHeight="1" x14ac:dyDescent="0.15">
      <c r="B49" s="48">
        <v>5.0999999999999996</v>
      </c>
      <c r="C49" s="65">
        <v>148.5</v>
      </c>
      <c r="D49" s="58">
        <v>208.5</v>
      </c>
      <c r="E49" s="59">
        <v>100.5</v>
      </c>
      <c r="F49" s="58">
        <v>208.5</v>
      </c>
      <c r="G49" s="59">
        <v>100.5</v>
      </c>
      <c r="H49" s="69">
        <v>42.01</v>
      </c>
      <c r="I49" s="43">
        <v>44</v>
      </c>
    </row>
    <row r="50" spans="2:9" ht="15" customHeight="1" x14ac:dyDescent="0.15">
      <c r="B50" s="48">
        <v>5.2</v>
      </c>
      <c r="C50" s="65">
        <v>147</v>
      </c>
      <c r="D50" s="58">
        <v>207</v>
      </c>
      <c r="E50" s="59">
        <v>99</v>
      </c>
      <c r="F50" s="58">
        <v>207</v>
      </c>
      <c r="G50" s="59">
        <v>99</v>
      </c>
      <c r="H50" s="69">
        <v>44.01</v>
      </c>
      <c r="I50" s="43">
        <v>46</v>
      </c>
    </row>
    <row r="51" spans="2:9" ht="15" customHeight="1" x14ac:dyDescent="0.15">
      <c r="B51" s="48">
        <v>5.3</v>
      </c>
      <c r="C51" s="65">
        <v>145.5</v>
      </c>
      <c r="D51" s="58">
        <v>205.5</v>
      </c>
      <c r="E51" s="59">
        <v>97.5</v>
      </c>
      <c r="F51" s="58">
        <v>205.5</v>
      </c>
      <c r="G51" s="59">
        <v>97.5</v>
      </c>
      <c r="H51" s="69">
        <v>46.01</v>
      </c>
      <c r="I51" s="43">
        <v>48</v>
      </c>
    </row>
    <row r="52" spans="2:9" ht="15" customHeight="1" x14ac:dyDescent="0.15">
      <c r="B52" s="48">
        <v>5.4</v>
      </c>
      <c r="C52" s="65">
        <v>144</v>
      </c>
      <c r="D52" s="58">
        <v>204</v>
      </c>
      <c r="E52" s="59">
        <v>96</v>
      </c>
      <c r="F52" s="58">
        <v>204</v>
      </c>
      <c r="G52" s="59">
        <v>96</v>
      </c>
      <c r="H52" s="69">
        <v>48.01</v>
      </c>
      <c r="I52" s="43">
        <v>50</v>
      </c>
    </row>
    <row r="53" spans="2:9" ht="15" customHeight="1" x14ac:dyDescent="0.15">
      <c r="B53" s="48">
        <v>5.5</v>
      </c>
      <c r="C53" s="65">
        <v>142.5</v>
      </c>
      <c r="D53" s="58">
        <v>202.5</v>
      </c>
      <c r="E53" s="59">
        <v>94.5</v>
      </c>
      <c r="F53" s="58">
        <v>202.5</v>
      </c>
      <c r="G53" s="59">
        <v>94.5</v>
      </c>
      <c r="H53" s="69">
        <v>50.01</v>
      </c>
      <c r="I53" s="43">
        <v>52</v>
      </c>
    </row>
    <row r="54" spans="2:9" ht="15" customHeight="1" x14ac:dyDescent="0.15">
      <c r="B54" s="48">
        <v>5.6</v>
      </c>
      <c r="C54" s="65">
        <v>141</v>
      </c>
      <c r="D54" s="58">
        <v>201</v>
      </c>
      <c r="E54" s="59">
        <v>93</v>
      </c>
      <c r="F54" s="58">
        <v>201</v>
      </c>
      <c r="G54" s="59">
        <v>93</v>
      </c>
      <c r="H54" s="69">
        <v>52.01</v>
      </c>
      <c r="I54" s="43">
        <v>54</v>
      </c>
    </row>
    <row r="55" spans="2:9" ht="15" customHeight="1" x14ac:dyDescent="0.15">
      <c r="B55" s="48">
        <v>5.7</v>
      </c>
      <c r="C55" s="65">
        <v>139.5</v>
      </c>
      <c r="D55" s="58">
        <v>199.5</v>
      </c>
      <c r="E55" s="59">
        <v>91.5</v>
      </c>
      <c r="F55" s="58">
        <v>199.5</v>
      </c>
      <c r="G55" s="59">
        <v>91.5</v>
      </c>
      <c r="H55" s="69">
        <v>54.01</v>
      </c>
      <c r="I55" s="43">
        <v>56</v>
      </c>
    </row>
    <row r="56" spans="2:9" ht="15" customHeight="1" x14ac:dyDescent="0.15">
      <c r="B56" s="48">
        <v>5.8</v>
      </c>
      <c r="C56" s="65">
        <v>138</v>
      </c>
      <c r="D56" s="58">
        <v>198</v>
      </c>
      <c r="E56" s="59">
        <v>90</v>
      </c>
      <c r="F56" s="58">
        <v>198</v>
      </c>
      <c r="G56" s="59">
        <v>90</v>
      </c>
      <c r="H56" s="69">
        <v>56.01</v>
      </c>
      <c r="I56" s="43">
        <v>58</v>
      </c>
    </row>
    <row r="57" spans="2:9" ht="15" customHeight="1" x14ac:dyDescent="0.15">
      <c r="B57" s="48">
        <v>5.9</v>
      </c>
      <c r="C57" s="65">
        <v>136.5</v>
      </c>
      <c r="D57" s="58">
        <v>196.5</v>
      </c>
      <c r="E57" s="59">
        <v>88.5</v>
      </c>
      <c r="F57" s="58">
        <v>196.5</v>
      </c>
      <c r="G57" s="59">
        <v>88.5</v>
      </c>
      <c r="H57" s="69">
        <v>58.01</v>
      </c>
      <c r="I57" s="43">
        <v>60</v>
      </c>
    </row>
    <row r="58" spans="2:9" ht="15" customHeight="1" x14ac:dyDescent="0.15">
      <c r="B58" s="48">
        <v>6</v>
      </c>
      <c r="C58" s="65">
        <v>135</v>
      </c>
      <c r="D58" s="58">
        <v>195</v>
      </c>
      <c r="E58" s="59">
        <v>87</v>
      </c>
      <c r="F58" s="58">
        <v>195</v>
      </c>
      <c r="G58" s="59">
        <v>87</v>
      </c>
      <c r="H58" s="69">
        <v>60.01</v>
      </c>
      <c r="I58" s="43">
        <v>61.7</v>
      </c>
    </row>
    <row r="59" spans="2:9" ht="15" customHeight="1" x14ac:dyDescent="0.15">
      <c r="B59" s="48">
        <v>6.1</v>
      </c>
      <c r="C59" s="65">
        <v>133.5</v>
      </c>
      <c r="D59" s="58">
        <v>193.5</v>
      </c>
      <c r="E59" s="59">
        <v>85.5</v>
      </c>
      <c r="F59" s="58">
        <v>193.5</v>
      </c>
      <c r="G59" s="59">
        <v>85.5</v>
      </c>
      <c r="H59" s="69">
        <v>61.71</v>
      </c>
      <c r="I59" s="43">
        <v>63.4</v>
      </c>
    </row>
    <row r="60" spans="2:9" ht="15" customHeight="1" x14ac:dyDescent="0.15">
      <c r="B60" s="48">
        <v>6.2</v>
      </c>
      <c r="C60" s="65">
        <v>132</v>
      </c>
      <c r="D60" s="58">
        <v>192</v>
      </c>
      <c r="E60" s="59">
        <v>84</v>
      </c>
      <c r="F60" s="58">
        <v>192</v>
      </c>
      <c r="G60" s="59">
        <v>84</v>
      </c>
      <c r="H60" s="69">
        <v>63.41</v>
      </c>
      <c r="I60" s="43">
        <v>65.099999999999994</v>
      </c>
    </row>
    <row r="61" spans="2:9" ht="15" customHeight="1" x14ac:dyDescent="0.15">
      <c r="B61" s="48">
        <v>6.3</v>
      </c>
      <c r="C61" s="65">
        <v>130.5</v>
      </c>
      <c r="D61" s="58">
        <v>190.5</v>
      </c>
      <c r="E61" s="59">
        <v>82.5</v>
      </c>
      <c r="F61" s="58">
        <v>190.5</v>
      </c>
      <c r="G61" s="59">
        <v>82.5</v>
      </c>
      <c r="H61" s="69">
        <v>65.11</v>
      </c>
      <c r="I61" s="43">
        <v>66.8</v>
      </c>
    </row>
    <row r="62" spans="2:9" ht="15" customHeight="1" x14ac:dyDescent="0.15">
      <c r="B62" s="48">
        <v>6.4</v>
      </c>
      <c r="C62" s="65">
        <v>129</v>
      </c>
      <c r="D62" s="58">
        <v>189</v>
      </c>
      <c r="E62" s="59">
        <v>81</v>
      </c>
      <c r="F62" s="58">
        <v>189</v>
      </c>
      <c r="G62" s="59">
        <v>81</v>
      </c>
      <c r="H62" s="69">
        <v>66.81</v>
      </c>
      <c r="I62" s="43">
        <v>68.5</v>
      </c>
    </row>
    <row r="63" spans="2:9" ht="15" customHeight="1" x14ac:dyDescent="0.15">
      <c r="B63" s="48">
        <v>6.5</v>
      </c>
      <c r="C63" s="65">
        <v>127.5</v>
      </c>
      <c r="D63" s="58">
        <v>187.5</v>
      </c>
      <c r="E63" s="59">
        <v>79.5</v>
      </c>
      <c r="F63" s="58">
        <v>187.5</v>
      </c>
      <c r="G63" s="59">
        <v>79.5</v>
      </c>
      <c r="H63" s="69">
        <v>68.510000000000005</v>
      </c>
      <c r="I63" s="43">
        <v>70.2</v>
      </c>
    </row>
    <row r="64" spans="2:9" ht="15" customHeight="1" x14ac:dyDescent="0.15">
      <c r="B64" s="48">
        <v>6.6</v>
      </c>
      <c r="C64" s="65">
        <v>126</v>
      </c>
      <c r="D64" s="58">
        <v>186</v>
      </c>
      <c r="E64" s="59">
        <v>78</v>
      </c>
      <c r="F64" s="58">
        <v>186</v>
      </c>
      <c r="G64" s="59">
        <v>78</v>
      </c>
      <c r="H64" s="69">
        <v>70.209999999999994</v>
      </c>
      <c r="I64" s="43">
        <v>71.900000000000006</v>
      </c>
    </row>
    <row r="65" spans="2:9" ht="15" customHeight="1" x14ac:dyDescent="0.15">
      <c r="B65" s="48">
        <v>6.7</v>
      </c>
      <c r="C65" s="65">
        <v>124.5</v>
      </c>
      <c r="D65" s="58">
        <v>184.5</v>
      </c>
      <c r="E65" s="59">
        <v>76.5</v>
      </c>
      <c r="F65" s="58">
        <v>184.5</v>
      </c>
      <c r="G65" s="59">
        <v>76.5</v>
      </c>
      <c r="H65" s="69">
        <v>71.91</v>
      </c>
      <c r="I65" s="43">
        <v>73.599999999999994</v>
      </c>
    </row>
    <row r="66" spans="2:9" ht="15" customHeight="1" x14ac:dyDescent="0.15">
      <c r="B66" s="48">
        <v>6.8</v>
      </c>
      <c r="C66" s="65">
        <v>123</v>
      </c>
      <c r="D66" s="58">
        <v>183</v>
      </c>
      <c r="E66" s="59">
        <v>75</v>
      </c>
      <c r="F66" s="58">
        <v>183</v>
      </c>
      <c r="G66" s="59">
        <v>75</v>
      </c>
      <c r="H66" s="69">
        <v>73.61</v>
      </c>
      <c r="I66" s="43">
        <v>75.3</v>
      </c>
    </row>
    <row r="67" spans="2:9" ht="15" customHeight="1" x14ac:dyDescent="0.15">
      <c r="B67" s="48">
        <v>6.9</v>
      </c>
      <c r="C67" s="65">
        <v>121.5</v>
      </c>
      <c r="D67" s="58">
        <v>181.5</v>
      </c>
      <c r="E67" s="59">
        <v>73.5</v>
      </c>
      <c r="F67" s="58">
        <v>181.5</v>
      </c>
      <c r="G67" s="59">
        <v>73.5</v>
      </c>
      <c r="H67" s="69">
        <v>75.31</v>
      </c>
      <c r="I67" s="43">
        <v>77</v>
      </c>
    </row>
    <row r="68" spans="2:9" ht="15" customHeight="1" x14ac:dyDescent="0.15">
      <c r="B68" s="48">
        <v>7</v>
      </c>
      <c r="C68" s="65">
        <v>120</v>
      </c>
      <c r="D68" s="58">
        <v>180</v>
      </c>
      <c r="E68" s="59">
        <v>72</v>
      </c>
      <c r="F68" s="58">
        <v>180</v>
      </c>
      <c r="G68" s="59">
        <v>72</v>
      </c>
      <c r="H68" s="69">
        <v>77.010000000000005</v>
      </c>
      <c r="I68" s="43">
        <v>78.2</v>
      </c>
    </row>
    <row r="69" spans="2:9" ht="15" customHeight="1" x14ac:dyDescent="0.15">
      <c r="B69" s="48">
        <v>7.1</v>
      </c>
      <c r="C69" s="65">
        <v>118.5</v>
      </c>
      <c r="D69" s="58">
        <v>178.5</v>
      </c>
      <c r="E69" s="59">
        <v>70.5</v>
      </c>
      <c r="F69" s="58">
        <v>178.5</v>
      </c>
      <c r="G69" s="59">
        <v>70.5</v>
      </c>
      <c r="H69" s="69">
        <v>78.209999999999994</v>
      </c>
      <c r="I69" s="43">
        <v>79.400000000000006</v>
      </c>
    </row>
    <row r="70" spans="2:9" ht="15" customHeight="1" x14ac:dyDescent="0.15">
      <c r="B70" s="48">
        <v>7.2</v>
      </c>
      <c r="C70" s="65">
        <v>117</v>
      </c>
      <c r="D70" s="58">
        <v>177</v>
      </c>
      <c r="E70" s="59">
        <v>69</v>
      </c>
      <c r="F70" s="58">
        <v>177</v>
      </c>
      <c r="G70" s="59">
        <v>69</v>
      </c>
      <c r="H70" s="69">
        <v>79.41</v>
      </c>
      <c r="I70" s="43">
        <v>80.599999999999994</v>
      </c>
    </row>
    <row r="71" spans="2:9" ht="15" customHeight="1" x14ac:dyDescent="0.15">
      <c r="B71" s="48">
        <v>7.3</v>
      </c>
      <c r="C71" s="65">
        <v>115.5</v>
      </c>
      <c r="D71" s="58">
        <v>175.5</v>
      </c>
      <c r="E71" s="59">
        <v>67.5</v>
      </c>
      <c r="F71" s="58">
        <v>175.5</v>
      </c>
      <c r="G71" s="59">
        <v>67.5</v>
      </c>
      <c r="H71" s="69">
        <v>80.61</v>
      </c>
      <c r="I71" s="43">
        <v>81.8</v>
      </c>
    </row>
    <row r="72" spans="2:9" ht="15" customHeight="1" x14ac:dyDescent="0.15">
      <c r="B72" s="48">
        <v>7.4</v>
      </c>
      <c r="C72" s="65">
        <v>114</v>
      </c>
      <c r="D72" s="58">
        <v>174</v>
      </c>
      <c r="E72" s="59">
        <v>66</v>
      </c>
      <c r="F72" s="58">
        <v>174</v>
      </c>
      <c r="G72" s="59">
        <v>66</v>
      </c>
      <c r="H72" s="69">
        <v>81.81</v>
      </c>
      <c r="I72" s="43">
        <v>83</v>
      </c>
    </row>
    <row r="73" spans="2:9" ht="15" customHeight="1" x14ac:dyDescent="0.15">
      <c r="B73" s="48">
        <v>7.5</v>
      </c>
      <c r="C73" s="65">
        <v>112.5</v>
      </c>
      <c r="D73" s="58">
        <v>172.5</v>
      </c>
      <c r="E73" s="59">
        <v>64.5</v>
      </c>
      <c r="F73" s="58">
        <v>172.5</v>
      </c>
      <c r="G73" s="59">
        <v>64.5</v>
      </c>
      <c r="H73" s="69">
        <v>83.01</v>
      </c>
      <c r="I73" s="43">
        <v>84.2</v>
      </c>
    </row>
    <row r="74" spans="2:9" ht="15" customHeight="1" x14ac:dyDescent="0.15">
      <c r="B74" s="48">
        <v>7.6</v>
      </c>
      <c r="C74" s="65">
        <v>111</v>
      </c>
      <c r="D74" s="58">
        <v>171</v>
      </c>
      <c r="E74" s="59">
        <v>63</v>
      </c>
      <c r="F74" s="58">
        <v>171</v>
      </c>
      <c r="G74" s="59">
        <v>63</v>
      </c>
      <c r="H74" s="69">
        <v>84.21</v>
      </c>
      <c r="I74" s="43">
        <v>85.4</v>
      </c>
    </row>
    <row r="75" spans="2:9" ht="15" customHeight="1" x14ac:dyDescent="0.15">
      <c r="B75" s="48">
        <v>7.7</v>
      </c>
      <c r="C75" s="65">
        <v>109.5</v>
      </c>
      <c r="D75" s="58">
        <v>169.5</v>
      </c>
      <c r="E75" s="59">
        <v>61.5</v>
      </c>
      <c r="F75" s="58">
        <v>169.5</v>
      </c>
      <c r="G75" s="59">
        <v>61.5</v>
      </c>
      <c r="H75" s="69">
        <v>85.41</v>
      </c>
      <c r="I75" s="43">
        <v>86.6</v>
      </c>
    </row>
    <row r="76" spans="2:9" ht="15" customHeight="1" x14ac:dyDescent="0.15">
      <c r="B76" s="48">
        <v>7.8</v>
      </c>
      <c r="C76" s="65">
        <v>108</v>
      </c>
      <c r="D76" s="58">
        <v>168</v>
      </c>
      <c r="E76" s="59">
        <v>60</v>
      </c>
      <c r="F76" s="58">
        <v>168</v>
      </c>
      <c r="G76" s="59">
        <v>60</v>
      </c>
      <c r="H76" s="69">
        <v>86.61</v>
      </c>
      <c r="I76" s="43">
        <v>87.8</v>
      </c>
    </row>
    <row r="77" spans="2:9" ht="15" customHeight="1" x14ac:dyDescent="0.15">
      <c r="B77" s="48">
        <v>7.9</v>
      </c>
      <c r="C77" s="65">
        <v>106.5</v>
      </c>
      <c r="D77" s="58">
        <v>166.5</v>
      </c>
      <c r="E77" s="59">
        <v>58.5</v>
      </c>
      <c r="F77" s="58">
        <v>166.5</v>
      </c>
      <c r="G77" s="59">
        <v>58.5</v>
      </c>
      <c r="H77" s="69">
        <v>87.81</v>
      </c>
      <c r="I77" s="43">
        <v>89</v>
      </c>
    </row>
    <row r="78" spans="2:9" ht="15" customHeight="1" x14ac:dyDescent="0.15">
      <c r="B78" s="48">
        <v>8</v>
      </c>
      <c r="C78" s="65">
        <v>105</v>
      </c>
      <c r="D78" s="58">
        <v>165</v>
      </c>
      <c r="E78" s="59">
        <v>57</v>
      </c>
      <c r="F78" s="58">
        <v>165</v>
      </c>
      <c r="G78" s="59">
        <v>57</v>
      </c>
      <c r="H78" s="69">
        <v>89.01</v>
      </c>
      <c r="I78" s="43">
        <v>89.7</v>
      </c>
    </row>
    <row r="79" spans="2:9" ht="15" customHeight="1" x14ac:dyDescent="0.15">
      <c r="B79" s="48">
        <v>8.1</v>
      </c>
      <c r="C79" s="65">
        <v>103.5</v>
      </c>
      <c r="D79" s="58">
        <v>163.5</v>
      </c>
      <c r="E79" s="59">
        <v>55.5</v>
      </c>
      <c r="F79" s="58">
        <v>163.5</v>
      </c>
      <c r="G79" s="59">
        <v>55.5</v>
      </c>
      <c r="H79" s="69">
        <v>89.71</v>
      </c>
      <c r="I79" s="43">
        <v>90.4</v>
      </c>
    </row>
    <row r="80" spans="2:9" ht="15" customHeight="1" x14ac:dyDescent="0.15">
      <c r="B80" s="48">
        <v>8.1999999999999993</v>
      </c>
      <c r="C80" s="65">
        <v>102</v>
      </c>
      <c r="D80" s="58">
        <v>162</v>
      </c>
      <c r="E80" s="59">
        <v>54</v>
      </c>
      <c r="F80" s="58">
        <v>162</v>
      </c>
      <c r="G80" s="59">
        <v>54</v>
      </c>
      <c r="H80" s="69">
        <v>90.41</v>
      </c>
      <c r="I80" s="43">
        <v>91.1</v>
      </c>
    </row>
    <row r="81" spans="2:9" ht="15" customHeight="1" x14ac:dyDescent="0.15">
      <c r="B81" s="48">
        <v>8.3000000000000007</v>
      </c>
      <c r="C81" s="65">
        <v>100.5</v>
      </c>
      <c r="D81" s="58">
        <v>160.5</v>
      </c>
      <c r="E81" s="59">
        <v>52.5</v>
      </c>
      <c r="F81" s="58">
        <v>160.5</v>
      </c>
      <c r="G81" s="59">
        <v>52.5</v>
      </c>
      <c r="H81" s="69">
        <v>91.11</v>
      </c>
      <c r="I81" s="43">
        <v>91.8</v>
      </c>
    </row>
    <row r="82" spans="2:9" ht="15" customHeight="1" x14ac:dyDescent="0.15">
      <c r="B82" s="48">
        <v>8.4</v>
      </c>
      <c r="C82" s="65">
        <v>99</v>
      </c>
      <c r="D82" s="58">
        <v>159</v>
      </c>
      <c r="E82" s="59">
        <v>51</v>
      </c>
      <c r="F82" s="58">
        <v>159</v>
      </c>
      <c r="G82" s="59">
        <v>51</v>
      </c>
      <c r="H82" s="69">
        <v>91.81</v>
      </c>
      <c r="I82" s="43">
        <v>92.5</v>
      </c>
    </row>
    <row r="83" spans="2:9" ht="15" customHeight="1" x14ac:dyDescent="0.15">
      <c r="B83" s="48">
        <v>8.5</v>
      </c>
      <c r="C83" s="65">
        <v>97.5</v>
      </c>
      <c r="D83" s="58">
        <v>157.5</v>
      </c>
      <c r="E83" s="59">
        <v>49.5</v>
      </c>
      <c r="F83" s="58">
        <v>157.5</v>
      </c>
      <c r="G83" s="59">
        <v>49.5</v>
      </c>
      <c r="H83" s="69">
        <v>92.51</v>
      </c>
      <c r="I83" s="43">
        <v>93.2</v>
      </c>
    </row>
    <row r="84" spans="2:9" ht="15" customHeight="1" x14ac:dyDescent="0.15">
      <c r="B84" s="48">
        <v>8.6</v>
      </c>
      <c r="C84" s="65">
        <v>96</v>
      </c>
      <c r="D84" s="58">
        <v>156</v>
      </c>
      <c r="E84" s="59">
        <v>48</v>
      </c>
      <c r="F84" s="58">
        <v>156</v>
      </c>
      <c r="G84" s="59">
        <v>48</v>
      </c>
      <c r="H84" s="69">
        <v>93.21</v>
      </c>
      <c r="I84" s="43">
        <v>93.9</v>
      </c>
    </row>
    <row r="85" spans="2:9" ht="15" customHeight="1" x14ac:dyDescent="0.15">
      <c r="B85" s="48">
        <v>8.6999999999999993</v>
      </c>
      <c r="C85" s="65">
        <v>94.5</v>
      </c>
      <c r="D85" s="58">
        <v>154.5</v>
      </c>
      <c r="E85" s="59">
        <v>46.5</v>
      </c>
      <c r="F85" s="58">
        <v>154.5</v>
      </c>
      <c r="G85" s="59">
        <v>46.5</v>
      </c>
      <c r="H85" s="69">
        <v>93.91</v>
      </c>
      <c r="I85" s="43">
        <v>94.6</v>
      </c>
    </row>
    <row r="86" spans="2:9" ht="15" customHeight="1" x14ac:dyDescent="0.15">
      <c r="B86" s="48">
        <v>8.8000000000000007</v>
      </c>
      <c r="C86" s="65">
        <v>93</v>
      </c>
      <c r="D86" s="58">
        <v>153</v>
      </c>
      <c r="E86" s="59">
        <v>45</v>
      </c>
      <c r="F86" s="58">
        <v>153</v>
      </c>
      <c r="G86" s="59">
        <v>45</v>
      </c>
      <c r="H86" s="69">
        <v>94.61</v>
      </c>
      <c r="I86" s="43">
        <v>95.3</v>
      </c>
    </row>
    <row r="87" spans="2:9" ht="15" customHeight="1" x14ac:dyDescent="0.15">
      <c r="B87" s="48">
        <v>8.9</v>
      </c>
      <c r="C87" s="65">
        <v>91.5</v>
      </c>
      <c r="D87" s="58">
        <v>151.5</v>
      </c>
      <c r="E87" s="59">
        <v>43.5</v>
      </c>
      <c r="F87" s="58">
        <v>151.5</v>
      </c>
      <c r="G87" s="59">
        <v>43.5</v>
      </c>
      <c r="H87" s="69">
        <v>95.31</v>
      </c>
      <c r="I87" s="43">
        <v>96</v>
      </c>
    </row>
    <row r="88" spans="2:9" ht="15" customHeight="1" thickBot="1" x14ac:dyDescent="0.2">
      <c r="B88" s="49">
        <v>9</v>
      </c>
      <c r="C88" s="66">
        <v>90</v>
      </c>
      <c r="D88" s="60">
        <v>150</v>
      </c>
      <c r="E88" s="61">
        <v>42</v>
      </c>
      <c r="F88" s="60">
        <v>150</v>
      </c>
      <c r="G88" s="61">
        <v>42</v>
      </c>
      <c r="H88" s="70">
        <v>96.01</v>
      </c>
      <c r="I88" s="44">
        <v>100</v>
      </c>
    </row>
  </sheetData>
  <sheetProtection algorithmName="SHA-512" hashValue="7qmlvJ+flruP+c1ZLaaTPcaU8h4i060/PxPqzXry/33ix6D6USUFKtChhLTTp6I8ysB+q/ED274V9rbxqKKuRw==" saltValue="hKdBTJjc7vlYAMmwc1Hq0w==" spinCount="100000" sheet="1" objects="1" scenarios="1"/>
  <mergeCells count="8">
    <mergeCell ref="B2:I2"/>
    <mergeCell ref="D6:E6"/>
    <mergeCell ref="F5:G5"/>
    <mergeCell ref="C5:E5"/>
    <mergeCell ref="C4:G4"/>
    <mergeCell ref="F6:G6"/>
    <mergeCell ref="B4:B7"/>
    <mergeCell ref="H4:I6"/>
  </mergeCells>
  <phoneticPr fontId="2" type="noConversion"/>
  <printOptions horizontalCentered="1"/>
  <pageMargins left="0.15748031496062992" right="0.15748031496062992" top="0.47244094488188981" bottom="0.31496062992125984" header="0.31496062992125984" footer="0.19685039370078741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2:J88"/>
  <sheetViews>
    <sheetView workbookViewId="0">
      <pane xSplit="2" ySplit="7" topLeftCell="C62" activePane="bottomRight" state="frozen"/>
      <selection pane="topRight" activeCell="B1" sqref="B1"/>
      <selection pane="bottomLeft" activeCell="A8" sqref="A8"/>
      <selection pane="bottomRight" activeCell="C74" sqref="C74:H74"/>
    </sheetView>
  </sheetViews>
  <sheetFormatPr defaultRowHeight="10.5" x14ac:dyDescent="0.15"/>
  <cols>
    <col min="1" max="1" width="2.5546875" style="37" customWidth="1"/>
    <col min="2" max="2" width="4.21875" style="39" customWidth="1"/>
    <col min="3" max="3" width="21.109375" style="39" customWidth="1"/>
    <col min="4" max="4" width="23.109375" style="39" customWidth="1"/>
    <col min="5" max="5" width="14.5546875" style="39" customWidth="1"/>
    <col min="6" max="6" width="12.77734375" style="39" customWidth="1"/>
    <col min="7" max="7" width="14.109375" style="39" customWidth="1"/>
    <col min="8" max="8" width="12.77734375" style="39" customWidth="1"/>
    <col min="9" max="10" width="6.77734375" style="40" customWidth="1"/>
    <col min="11" max="16384" width="8.88671875" style="37"/>
  </cols>
  <sheetData>
    <row r="2" spans="2:10" ht="28.5" customHeight="1" x14ac:dyDescent="0.15">
      <c r="B2" s="200" t="s">
        <v>14</v>
      </c>
      <c r="C2" s="200"/>
      <c r="D2" s="200"/>
      <c r="E2" s="200"/>
      <c r="F2" s="200"/>
      <c r="G2" s="200"/>
      <c r="H2" s="200"/>
      <c r="I2" s="200"/>
      <c r="J2" s="200"/>
    </row>
    <row r="3" spans="2:10" ht="11.25" thickBot="1" x14ac:dyDescent="0.2"/>
    <row r="4" spans="2:10" ht="21" customHeight="1" thickBot="1" x14ac:dyDescent="0.2">
      <c r="B4" s="201" t="s">
        <v>19</v>
      </c>
      <c r="C4" s="208" t="s">
        <v>7</v>
      </c>
      <c r="D4" s="209"/>
      <c r="E4" s="209"/>
      <c r="F4" s="209"/>
      <c r="G4" s="209"/>
      <c r="H4" s="210"/>
      <c r="I4" s="224" t="s">
        <v>15</v>
      </c>
      <c r="J4" s="225"/>
    </row>
    <row r="5" spans="2:10" ht="21" customHeight="1" thickBot="1" x14ac:dyDescent="0.2">
      <c r="B5" s="213"/>
      <c r="C5" s="205" t="s">
        <v>17</v>
      </c>
      <c r="D5" s="206"/>
      <c r="E5" s="206"/>
      <c r="F5" s="207"/>
      <c r="G5" s="221" t="s">
        <v>16</v>
      </c>
      <c r="H5" s="222"/>
      <c r="I5" s="226"/>
      <c r="J5" s="227"/>
    </row>
    <row r="6" spans="2:10" ht="63" customHeight="1" x14ac:dyDescent="0.15">
      <c r="B6" s="213"/>
      <c r="C6" s="62" t="s">
        <v>11</v>
      </c>
      <c r="D6" s="62" t="s">
        <v>83</v>
      </c>
      <c r="E6" s="223" t="s">
        <v>62</v>
      </c>
      <c r="F6" s="202"/>
      <c r="G6" s="201" t="s">
        <v>12</v>
      </c>
      <c r="H6" s="202"/>
      <c r="I6" s="226"/>
      <c r="J6" s="227"/>
    </row>
    <row r="7" spans="2:10" s="38" customFormat="1" ht="57.75" customHeight="1" thickBot="1" x14ac:dyDescent="0.2">
      <c r="B7" s="214"/>
      <c r="C7" s="63" t="s">
        <v>88</v>
      </c>
      <c r="D7" s="63" t="s">
        <v>81</v>
      </c>
      <c r="E7" s="50" t="s">
        <v>79</v>
      </c>
      <c r="F7" s="55" t="s">
        <v>78</v>
      </c>
      <c r="G7" s="54" t="s">
        <v>85</v>
      </c>
      <c r="H7" s="55" t="s">
        <v>78</v>
      </c>
      <c r="I7" s="67" t="s">
        <v>8</v>
      </c>
      <c r="J7" s="46" t="s">
        <v>9</v>
      </c>
    </row>
    <row r="8" spans="2:10" ht="16.5" customHeight="1" x14ac:dyDescent="0.15">
      <c r="B8" s="47">
        <v>1</v>
      </c>
      <c r="C8" s="64">
        <v>210</v>
      </c>
      <c r="D8" s="64">
        <v>210</v>
      </c>
      <c r="E8" s="51">
        <v>300</v>
      </c>
      <c r="F8" s="57">
        <f>'세부득점표(학생부)'!E8+18</f>
        <v>180</v>
      </c>
      <c r="G8" s="56">
        <v>300</v>
      </c>
      <c r="H8" s="57">
        <f>F8</f>
        <v>180</v>
      </c>
      <c r="I8" s="68">
        <v>100</v>
      </c>
      <c r="J8" s="45">
        <v>99.56</v>
      </c>
    </row>
    <row r="9" spans="2:10" ht="16.5" customHeight="1" x14ac:dyDescent="0.15">
      <c r="B9" s="48">
        <v>1.1000000000000001</v>
      </c>
      <c r="C9" s="65">
        <v>208.5</v>
      </c>
      <c r="D9" s="65">
        <v>208.5</v>
      </c>
      <c r="E9" s="52">
        <v>298.5</v>
      </c>
      <c r="F9" s="59">
        <f>'세부득점표(학생부)'!E9+18</f>
        <v>178.5</v>
      </c>
      <c r="G9" s="58">
        <v>298.5</v>
      </c>
      <c r="H9" s="59">
        <f t="shared" ref="H9:H72" si="0">F9</f>
        <v>178.5</v>
      </c>
      <c r="I9" s="69">
        <v>99.55</v>
      </c>
      <c r="J9" s="43">
        <v>99.12</v>
      </c>
    </row>
    <row r="10" spans="2:10" ht="16.5" customHeight="1" x14ac:dyDescent="0.15">
      <c r="B10" s="48">
        <v>1.2</v>
      </c>
      <c r="C10" s="65">
        <v>207</v>
      </c>
      <c r="D10" s="65">
        <v>207</v>
      </c>
      <c r="E10" s="52">
        <v>297</v>
      </c>
      <c r="F10" s="59">
        <f>'세부득점표(학생부)'!E10+18</f>
        <v>177</v>
      </c>
      <c r="G10" s="58">
        <v>297</v>
      </c>
      <c r="H10" s="59">
        <f t="shared" si="0"/>
        <v>177</v>
      </c>
      <c r="I10" s="69">
        <v>99.11</v>
      </c>
      <c r="J10" s="43">
        <v>98.68</v>
      </c>
    </row>
    <row r="11" spans="2:10" ht="14.25" customHeight="1" x14ac:dyDescent="0.15">
      <c r="B11" s="48">
        <v>1.3</v>
      </c>
      <c r="C11" s="65">
        <v>205.5</v>
      </c>
      <c r="D11" s="65">
        <v>205.5</v>
      </c>
      <c r="E11" s="52">
        <v>295.5</v>
      </c>
      <c r="F11" s="59">
        <f>'세부득점표(학생부)'!E11+18</f>
        <v>175.5</v>
      </c>
      <c r="G11" s="58">
        <v>295.5</v>
      </c>
      <c r="H11" s="59">
        <f t="shared" si="0"/>
        <v>175.5</v>
      </c>
      <c r="I11" s="69">
        <v>98.67</v>
      </c>
      <c r="J11" s="43">
        <v>98.24</v>
      </c>
    </row>
    <row r="12" spans="2:10" ht="14.25" customHeight="1" x14ac:dyDescent="0.15">
      <c r="B12" s="48">
        <v>1.4</v>
      </c>
      <c r="C12" s="65">
        <v>204</v>
      </c>
      <c r="D12" s="65">
        <v>204</v>
      </c>
      <c r="E12" s="52">
        <v>294</v>
      </c>
      <c r="F12" s="59">
        <f>'세부득점표(학생부)'!E12+18</f>
        <v>174</v>
      </c>
      <c r="G12" s="58">
        <v>294</v>
      </c>
      <c r="H12" s="59">
        <f t="shared" si="0"/>
        <v>174</v>
      </c>
      <c r="I12" s="69">
        <v>98.23</v>
      </c>
      <c r="J12" s="43">
        <v>97.8</v>
      </c>
    </row>
    <row r="13" spans="2:10" ht="14.25" customHeight="1" x14ac:dyDescent="0.15">
      <c r="B13" s="48">
        <v>1.5</v>
      </c>
      <c r="C13" s="65">
        <v>202.5</v>
      </c>
      <c r="D13" s="65">
        <v>202.5</v>
      </c>
      <c r="E13" s="52">
        <v>292.5</v>
      </c>
      <c r="F13" s="59">
        <f>'세부득점표(학생부)'!E13+18</f>
        <v>172.5</v>
      </c>
      <c r="G13" s="58">
        <v>292.5</v>
      </c>
      <c r="H13" s="59">
        <f t="shared" si="0"/>
        <v>172.5</v>
      </c>
      <c r="I13" s="69">
        <v>97.79</v>
      </c>
      <c r="J13" s="43">
        <v>97.36</v>
      </c>
    </row>
    <row r="14" spans="2:10" ht="14.25" customHeight="1" x14ac:dyDescent="0.15">
      <c r="B14" s="48">
        <v>1.6</v>
      </c>
      <c r="C14" s="65">
        <v>201</v>
      </c>
      <c r="D14" s="65">
        <v>201</v>
      </c>
      <c r="E14" s="52">
        <v>291</v>
      </c>
      <c r="F14" s="59">
        <f>'세부득점표(학생부)'!E14+18</f>
        <v>171</v>
      </c>
      <c r="G14" s="58">
        <v>291</v>
      </c>
      <c r="H14" s="59">
        <f t="shared" si="0"/>
        <v>171</v>
      </c>
      <c r="I14" s="69">
        <v>97.35</v>
      </c>
      <c r="J14" s="43">
        <v>96.92</v>
      </c>
    </row>
    <row r="15" spans="2:10" ht="14.25" customHeight="1" x14ac:dyDescent="0.15">
      <c r="B15" s="48">
        <v>1.7</v>
      </c>
      <c r="C15" s="65">
        <v>199.5</v>
      </c>
      <c r="D15" s="65">
        <v>199.5</v>
      </c>
      <c r="E15" s="52">
        <v>289.5</v>
      </c>
      <c r="F15" s="59">
        <f>'세부득점표(학생부)'!E15+18</f>
        <v>169.5</v>
      </c>
      <c r="G15" s="58">
        <v>289.5</v>
      </c>
      <c r="H15" s="59">
        <f t="shared" si="0"/>
        <v>169.5</v>
      </c>
      <c r="I15" s="69">
        <v>96.91</v>
      </c>
      <c r="J15" s="43">
        <v>96.48</v>
      </c>
    </row>
    <row r="16" spans="2:10" ht="14.25" customHeight="1" x14ac:dyDescent="0.15">
      <c r="B16" s="48">
        <v>1.8</v>
      </c>
      <c r="C16" s="65">
        <v>198</v>
      </c>
      <c r="D16" s="65">
        <v>198</v>
      </c>
      <c r="E16" s="52">
        <v>288</v>
      </c>
      <c r="F16" s="59">
        <f>'세부득점표(학생부)'!E16+18</f>
        <v>168</v>
      </c>
      <c r="G16" s="58">
        <v>288</v>
      </c>
      <c r="H16" s="59">
        <f t="shared" si="0"/>
        <v>168</v>
      </c>
      <c r="I16" s="69">
        <v>96.47</v>
      </c>
      <c r="J16" s="43">
        <v>96.04</v>
      </c>
    </row>
    <row r="17" spans="2:10" ht="14.25" customHeight="1" x14ac:dyDescent="0.15">
      <c r="B17" s="48">
        <v>1.9</v>
      </c>
      <c r="C17" s="65">
        <v>196.5</v>
      </c>
      <c r="D17" s="65">
        <v>196.5</v>
      </c>
      <c r="E17" s="52">
        <v>286.5</v>
      </c>
      <c r="F17" s="59">
        <f>'세부득점표(학생부)'!E17+18</f>
        <v>166.5</v>
      </c>
      <c r="G17" s="58">
        <v>286.5</v>
      </c>
      <c r="H17" s="59">
        <f t="shared" si="0"/>
        <v>166.5</v>
      </c>
      <c r="I17" s="69">
        <v>96.03</v>
      </c>
      <c r="J17" s="43">
        <v>95.6</v>
      </c>
    </row>
    <row r="18" spans="2:10" ht="14.25" customHeight="1" x14ac:dyDescent="0.15">
      <c r="B18" s="48">
        <v>2</v>
      </c>
      <c r="C18" s="65">
        <v>195</v>
      </c>
      <c r="D18" s="65">
        <v>195</v>
      </c>
      <c r="E18" s="52">
        <v>285</v>
      </c>
      <c r="F18" s="59">
        <f>'세부득점표(학생부)'!E18+18</f>
        <v>165</v>
      </c>
      <c r="G18" s="58">
        <v>285</v>
      </c>
      <c r="H18" s="59">
        <f t="shared" si="0"/>
        <v>165</v>
      </c>
      <c r="I18" s="69">
        <v>95.59</v>
      </c>
      <c r="J18" s="43">
        <v>95.15</v>
      </c>
    </row>
    <row r="19" spans="2:10" ht="14.25" customHeight="1" x14ac:dyDescent="0.15">
      <c r="B19" s="48">
        <v>2.1</v>
      </c>
      <c r="C19" s="65">
        <v>193.5</v>
      </c>
      <c r="D19" s="65">
        <v>193.5</v>
      </c>
      <c r="E19" s="52">
        <v>283.5</v>
      </c>
      <c r="F19" s="59">
        <f>'세부득점표(학생부)'!E19+18</f>
        <v>163.5</v>
      </c>
      <c r="G19" s="58">
        <v>283.5</v>
      </c>
      <c r="H19" s="59">
        <f t="shared" si="0"/>
        <v>163.5</v>
      </c>
      <c r="I19" s="69">
        <v>95.14</v>
      </c>
      <c r="J19" s="43">
        <v>94.7</v>
      </c>
    </row>
    <row r="20" spans="2:10" ht="14.25" customHeight="1" x14ac:dyDescent="0.15">
      <c r="B20" s="48">
        <v>2.2000000000000002</v>
      </c>
      <c r="C20" s="65">
        <v>192</v>
      </c>
      <c r="D20" s="65">
        <v>192</v>
      </c>
      <c r="E20" s="52">
        <v>282</v>
      </c>
      <c r="F20" s="59">
        <f>'세부득점표(학생부)'!E20+18</f>
        <v>162</v>
      </c>
      <c r="G20" s="58">
        <v>282</v>
      </c>
      <c r="H20" s="59">
        <f t="shared" si="0"/>
        <v>162</v>
      </c>
      <c r="I20" s="69">
        <v>94.69</v>
      </c>
      <c r="J20" s="43">
        <v>94.25</v>
      </c>
    </row>
    <row r="21" spans="2:10" ht="14.25" customHeight="1" x14ac:dyDescent="0.15">
      <c r="B21" s="48">
        <v>2.2999999999999998</v>
      </c>
      <c r="C21" s="65">
        <v>190.5</v>
      </c>
      <c r="D21" s="65">
        <v>190.5</v>
      </c>
      <c r="E21" s="52">
        <v>280.5</v>
      </c>
      <c r="F21" s="59">
        <f>'세부득점표(학생부)'!E21+18</f>
        <v>160.5</v>
      </c>
      <c r="G21" s="58">
        <v>280.5</v>
      </c>
      <c r="H21" s="59">
        <f t="shared" si="0"/>
        <v>160.5</v>
      </c>
      <c r="I21" s="69">
        <v>94.24</v>
      </c>
      <c r="J21" s="43">
        <v>93.8</v>
      </c>
    </row>
    <row r="22" spans="2:10" ht="14.25" customHeight="1" x14ac:dyDescent="0.15">
      <c r="B22" s="48">
        <v>2.4</v>
      </c>
      <c r="C22" s="65">
        <v>189</v>
      </c>
      <c r="D22" s="65">
        <v>189</v>
      </c>
      <c r="E22" s="52">
        <v>279</v>
      </c>
      <c r="F22" s="59">
        <f>'세부득점표(학생부)'!E22+18</f>
        <v>159</v>
      </c>
      <c r="G22" s="58">
        <v>279</v>
      </c>
      <c r="H22" s="59">
        <f t="shared" si="0"/>
        <v>159</v>
      </c>
      <c r="I22" s="69">
        <v>93.79</v>
      </c>
      <c r="J22" s="43">
        <v>93.35</v>
      </c>
    </row>
    <row r="23" spans="2:10" ht="14.25" customHeight="1" x14ac:dyDescent="0.15">
      <c r="B23" s="48">
        <v>2.5</v>
      </c>
      <c r="C23" s="65">
        <v>187.5</v>
      </c>
      <c r="D23" s="65">
        <v>187.5</v>
      </c>
      <c r="E23" s="52">
        <v>277.5</v>
      </c>
      <c r="F23" s="59">
        <f>'세부득점표(학생부)'!E23+18</f>
        <v>157.5</v>
      </c>
      <c r="G23" s="58">
        <v>277.5</v>
      </c>
      <c r="H23" s="59">
        <f t="shared" si="0"/>
        <v>157.5</v>
      </c>
      <c r="I23" s="69">
        <v>93.34</v>
      </c>
      <c r="J23" s="43">
        <v>92.9</v>
      </c>
    </row>
    <row r="24" spans="2:10" ht="14.25" customHeight="1" x14ac:dyDescent="0.15">
      <c r="B24" s="48">
        <v>2.6</v>
      </c>
      <c r="C24" s="65">
        <v>186</v>
      </c>
      <c r="D24" s="65">
        <v>186</v>
      </c>
      <c r="E24" s="52">
        <v>276</v>
      </c>
      <c r="F24" s="59">
        <f>'세부득점표(학생부)'!E24+18</f>
        <v>156</v>
      </c>
      <c r="G24" s="58">
        <v>276</v>
      </c>
      <c r="H24" s="59">
        <f t="shared" si="0"/>
        <v>156</v>
      </c>
      <c r="I24" s="69">
        <v>92.89</v>
      </c>
      <c r="J24" s="43">
        <v>92.45</v>
      </c>
    </row>
    <row r="25" spans="2:10" ht="14.25" customHeight="1" x14ac:dyDescent="0.15">
      <c r="B25" s="48">
        <v>2.7</v>
      </c>
      <c r="C25" s="65">
        <v>184.5</v>
      </c>
      <c r="D25" s="65">
        <v>184.5</v>
      </c>
      <c r="E25" s="52">
        <v>274.5</v>
      </c>
      <c r="F25" s="59">
        <f>'세부득점표(학생부)'!E25+18</f>
        <v>154.5</v>
      </c>
      <c r="G25" s="58">
        <v>274.5</v>
      </c>
      <c r="H25" s="59">
        <f t="shared" si="0"/>
        <v>154.5</v>
      </c>
      <c r="I25" s="69">
        <v>92.44</v>
      </c>
      <c r="J25" s="43">
        <v>92</v>
      </c>
    </row>
    <row r="26" spans="2:10" ht="14.25" customHeight="1" x14ac:dyDescent="0.15">
      <c r="B26" s="48">
        <v>2.8</v>
      </c>
      <c r="C26" s="65">
        <v>183</v>
      </c>
      <c r="D26" s="65">
        <v>183</v>
      </c>
      <c r="E26" s="52">
        <v>273</v>
      </c>
      <c r="F26" s="59">
        <f>'세부득점표(학생부)'!E26+18</f>
        <v>153</v>
      </c>
      <c r="G26" s="58">
        <v>273</v>
      </c>
      <c r="H26" s="59">
        <f t="shared" si="0"/>
        <v>153</v>
      </c>
      <c r="I26" s="69">
        <v>91.99</v>
      </c>
      <c r="J26" s="43">
        <v>91.55</v>
      </c>
    </row>
    <row r="27" spans="2:10" ht="14.25" customHeight="1" x14ac:dyDescent="0.15">
      <c r="B27" s="48">
        <v>2.9</v>
      </c>
      <c r="C27" s="65">
        <v>181.5</v>
      </c>
      <c r="D27" s="65">
        <v>181.5</v>
      </c>
      <c r="E27" s="52">
        <v>271.5</v>
      </c>
      <c r="F27" s="59">
        <f>'세부득점표(학생부)'!E27+18</f>
        <v>151.5</v>
      </c>
      <c r="G27" s="58">
        <v>271.5</v>
      </c>
      <c r="H27" s="59">
        <f t="shared" si="0"/>
        <v>151.5</v>
      </c>
      <c r="I27" s="69">
        <v>91.54</v>
      </c>
      <c r="J27" s="43">
        <v>91.1</v>
      </c>
    </row>
    <row r="28" spans="2:10" ht="14.25" customHeight="1" x14ac:dyDescent="0.15">
      <c r="B28" s="48">
        <v>3</v>
      </c>
      <c r="C28" s="65">
        <v>180</v>
      </c>
      <c r="D28" s="65">
        <v>180</v>
      </c>
      <c r="E28" s="52">
        <v>270</v>
      </c>
      <c r="F28" s="59">
        <f>'세부득점표(학생부)'!E28+18</f>
        <v>150</v>
      </c>
      <c r="G28" s="58">
        <v>270</v>
      </c>
      <c r="H28" s="59">
        <f t="shared" si="0"/>
        <v>150</v>
      </c>
      <c r="I28" s="69">
        <v>91.09</v>
      </c>
      <c r="J28" s="43">
        <v>90.65</v>
      </c>
    </row>
    <row r="29" spans="2:10" ht="14.25" customHeight="1" x14ac:dyDescent="0.15">
      <c r="B29" s="48">
        <v>3.1</v>
      </c>
      <c r="C29" s="65">
        <v>178.5</v>
      </c>
      <c r="D29" s="65">
        <v>178.5</v>
      </c>
      <c r="E29" s="52">
        <v>268.5</v>
      </c>
      <c r="F29" s="59">
        <f>'세부득점표(학생부)'!E29+18</f>
        <v>148.5</v>
      </c>
      <c r="G29" s="58">
        <v>268.5</v>
      </c>
      <c r="H29" s="59">
        <f t="shared" si="0"/>
        <v>148.5</v>
      </c>
      <c r="I29" s="69">
        <v>90.64</v>
      </c>
      <c r="J29" s="43">
        <v>90.2</v>
      </c>
    </row>
    <row r="30" spans="2:10" ht="14.25" customHeight="1" x14ac:dyDescent="0.15">
      <c r="B30" s="48">
        <v>3.2</v>
      </c>
      <c r="C30" s="65">
        <v>177</v>
      </c>
      <c r="D30" s="65">
        <v>177</v>
      </c>
      <c r="E30" s="52">
        <v>267</v>
      </c>
      <c r="F30" s="59">
        <f>'세부득점표(학생부)'!E30+18</f>
        <v>147</v>
      </c>
      <c r="G30" s="58">
        <v>267</v>
      </c>
      <c r="H30" s="59">
        <f t="shared" si="0"/>
        <v>147</v>
      </c>
      <c r="I30" s="69">
        <v>90.19</v>
      </c>
      <c r="J30" s="43">
        <v>89.75</v>
      </c>
    </row>
    <row r="31" spans="2:10" ht="14.25" customHeight="1" x14ac:dyDescent="0.15">
      <c r="B31" s="48">
        <v>3.3</v>
      </c>
      <c r="C31" s="65">
        <v>175.5</v>
      </c>
      <c r="D31" s="65">
        <v>175.5</v>
      </c>
      <c r="E31" s="52">
        <v>265.5</v>
      </c>
      <c r="F31" s="59">
        <f>'세부득점표(학생부)'!E31+18</f>
        <v>145.5</v>
      </c>
      <c r="G31" s="58">
        <v>265.5</v>
      </c>
      <c r="H31" s="59">
        <f t="shared" si="0"/>
        <v>145.5</v>
      </c>
      <c r="I31" s="69">
        <v>89.74</v>
      </c>
      <c r="J31" s="43">
        <v>89.3</v>
      </c>
    </row>
    <row r="32" spans="2:10" ht="14.25" customHeight="1" x14ac:dyDescent="0.15">
      <c r="B32" s="48">
        <v>3.4</v>
      </c>
      <c r="C32" s="65">
        <v>174</v>
      </c>
      <c r="D32" s="65">
        <v>174</v>
      </c>
      <c r="E32" s="52">
        <v>264</v>
      </c>
      <c r="F32" s="59">
        <f>'세부득점표(학생부)'!E32+18</f>
        <v>144</v>
      </c>
      <c r="G32" s="58">
        <v>264</v>
      </c>
      <c r="H32" s="59">
        <f t="shared" si="0"/>
        <v>144</v>
      </c>
      <c r="I32" s="69">
        <v>89.29</v>
      </c>
      <c r="J32" s="43">
        <v>88.85</v>
      </c>
    </row>
    <row r="33" spans="2:10" ht="14.25" customHeight="1" x14ac:dyDescent="0.15">
      <c r="B33" s="48">
        <v>3.5</v>
      </c>
      <c r="C33" s="65">
        <v>172.5</v>
      </c>
      <c r="D33" s="65">
        <v>172.5</v>
      </c>
      <c r="E33" s="52">
        <v>262.5</v>
      </c>
      <c r="F33" s="59">
        <f>'세부득점표(학생부)'!E33+18</f>
        <v>142.5</v>
      </c>
      <c r="G33" s="58">
        <v>262.5</v>
      </c>
      <c r="H33" s="59">
        <f t="shared" si="0"/>
        <v>142.5</v>
      </c>
      <c r="I33" s="69">
        <v>88.84</v>
      </c>
      <c r="J33" s="43">
        <v>88.4</v>
      </c>
    </row>
    <row r="34" spans="2:10" ht="14.25" customHeight="1" x14ac:dyDescent="0.15">
      <c r="B34" s="48">
        <v>3.6</v>
      </c>
      <c r="C34" s="65">
        <v>171</v>
      </c>
      <c r="D34" s="65">
        <v>171</v>
      </c>
      <c r="E34" s="52">
        <v>261</v>
      </c>
      <c r="F34" s="59">
        <f>'세부득점표(학생부)'!E34+18</f>
        <v>141</v>
      </c>
      <c r="G34" s="58">
        <v>261</v>
      </c>
      <c r="H34" s="59">
        <f t="shared" si="0"/>
        <v>141</v>
      </c>
      <c r="I34" s="69">
        <v>88.39</v>
      </c>
      <c r="J34" s="43">
        <v>87.95</v>
      </c>
    </row>
    <row r="35" spans="2:10" ht="14.25" customHeight="1" x14ac:dyDescent="0.15">
      <c r="B35" s="48">
        <v>3.7</v>
      </c>
      <c r="C35" s="65">
        <v>169.5</v>
      </c>
      <c r="D35" s="65">
        <v>169.5</v>
      </c>
      <c r="E35" s="52">
        <v>259.5</v>
      </c>
      <c r="F35" s="59">
        <f>'세부득점표(학생부)'!E35+18</f>
        <v>139.5</v>
      </c>
      <c r="G35" s="58">
        <v>259.5</v>
      </c>
      <c r="H35" s="59">
        <f t="shared" si="0"/>
        <v>139.5</v>
      </c>
      <c r="I35" s="69">
        <v>87.94</v>
      </c>
      <c r="J35" s="43">
        <v>87.5</v>
      </c>
    </row>
    <row r="36" spans="2:10" ht="14.25" customHeight="1" x14ac:dyDescent="0.15">
      <c r="B36" s="48">
        <v>3.8</v>
      </c>
      <c r="C36" s="65">
        <v>168</v>
      </c>
      <c r="D36" s="65">
        <v>168</v>
      </c>
      <c r="E36" s="52">
        <v>258</v>
      </c>
      <c r="F36" s="59">
        <f>'세부득점표(학생부)'!E36+18</f>
        <v>138</v>
      </c>
      <c r="G36" s="58">
        <v>258</v>
      </c>
      <c r="H36" s="59">
        <f t="shared" si="0"/>
        <v>138</v>
      </c>
      <c r="I36" s="69">
        <v>87.49</v>
      </c>
      <c r="J36" s="43">
        <v>87.05</v>
      </c>
    </row>
    <row r="37" spans="2:10" ht="14.25" customHeight="1" x14ac:dyDescent="0.15">
      <c r="B37" s="48">
        <v>3.9</v>
      </c>
      <c r="C37" s="65">
        <v>166.5</v>
      </c>
      <c r="D37" s="65">
        <v>166.5</v>
      </c>
      <c r="E37" s="52">
        <v>256.5</v>
      </c>
      <c r="F37" s="59">
        <f>'세부득점표(학생부)'!E37+18</f>
        <v>136.5</v>
      </c>
      <c r="G37" s="58">
        <v>256.5</v>
      </c>
      <c r="H37" s="59">
        <f t="shared" si="0"/>
        <v>136.5</v>
      </c>
      <c r="I37" s="69">
        <v>87.04</v>
      </c>
      <c r="J37" s="43">
        <v>86.6</v>
      </c>
    </row>
    <row r="38" spans="2:10" ht="14.25" customHeight="1" x14ac:dyDescent="0.15">
      <c r="B38" s="48">
        <v>4</v>
      </c>
      <c r="C38" s="65">
        <v>165</v>
      </c>
      <c r="D38" s="65">
        <v>165</v>
      </c>
      <c r="E38" s="52">
        <v>255</v>
      </c>
      <c r="F38" s="59">
        <f>'세부득점표(학생부)'!E38+18</f>
        <v>135</v>
      </c>
      <c r="G38" s="58">
        <v>255</v>
      </c>
      <c r="H38" s="59">
        <f t="shared" si="0"/>
        <v>135</v>
      </c>
      <c r="I38" s="69">
        <v>86.59</v>
      </c>
      <c r="J38" s="43">
        <v>86.15</v>
      </c>
    </row>
    <row r="39" spans="2:10" ht="14.25" customHeight="1" x14ac:dyDescent="0.15">
      <c r="B39" s="48">
        <v>4.0999999999999996</v>
      </c>
      <c r="C39" s="65">
        <v>163.5</v>
      </c>
      <c r="D39" s="65">
        <v>163.5</v>
      </c>
      <c r="E39" s="52">
        <v>253.5</v>
      </c>
      <c r="F39" s="59">
        <f>'세부득점표(학생부)'!E39+18</f>
        <v>133.5</v>
      </c>
      <c r="G39" s="58">
        <v>253.5</v>
      </c>
      <c r="H39" s="59">
        <f t="shared" si="0"/>
        <v>133.5</v>
      </c>
      <c r="I39" s="69">
        <v>86.14</v>
      </c>
      <c r="J39" s="43">
        <v>85.7</v>
      </c>
    </row>
    <row r="40" spans="2:10" ht="14.25" customHeight="1" x14ac:dyDescent="0.15">
      <c r="B40" s="48">
        <v>4.2</v>
      </c>
      <c r="C40" s="65">
        <v>162</v>
      </c>
      <c r="D40" s="65">
        <v>162</v>
      </c>
      <c r="E40" s="52">
        <v>252</v>
      </c>
      <c r="F40" s="59">
        <f>'세부득점표(학생부)'!E40+18</f>
        <v>132</v>
      </c>
      <c r="G40" s="58">
        <v>252</v>
      </c>
      <c r="H40" s="59">
        <f t="shared" si="0"/>
        <v>132</v>
      </c>
      <c r="I40" s="69">
        <v>85.69</v>
      </c>
      <c r="J40" s="43">
        <v>85.25</v>
      </c>
    </row>
    <row r="41" spans="2:10" ht="14.25" customHeight="1" x14ac:dyDescent="0.15">
      <c r="B41" s="48">
        <v>4.3</v>
      </c>
      <c r="C41" s="65">
        <v>160.5</v>
      </c>
      <c r="D41" s="65">
        <v>160.5</v>
      </c>
      <c r="E41" s="52">
        <v>250.5</v>
      </c>
      <c r="F41" s="59">
        <f>'세부득점표(학생부)'!E41+18</f>
        <v>130.5</v>
      </c>
      <c r="G41" s="58">
        <v>250.5</v>
      </c>
      <c r="H41" s="59">
        <f t="shared" si="0"/>
        <v>130.5</v>
      </c>
      <c r="I41" s="69">
        <v>85.24</v>
      </c>
      <c r="J41" s="43">
        <v>84.8</v>
      </c>
    </row>
    <row r="42" spans="2:10" ht="14.25" customHeight="1" x14ac:dyDescent="0.15">
      <c r="B42" s="48">
        <v>4.4000000000000004</v>
      </c>
      <c r="C42" s="65">
        <v>159</v>
      </c>
      <c r="D42" s="65">
        <v>159</v>
      </c>
      <c r="E42" s="52">
        <v>249</v>
      </c>
      <c r="F42" s="59">
        <f>'세부득점표(학생부)'!E42+18</f>
        <v>129</v>
      </c>
      <c r="G42" s="58">
        <v>249</v>
      </c>
      <c r="H42" s="59">
        <f t="shared" si="0"/>
        <v>129</v>
      </c>
      <c r="I42" s="69">
        <v>84.79</v>
      </c>
      <c r="J42" s="43">
        <v>84.35</v>
      </c>
    </row>
    <row r="43" spans="2:10" ht="14.25" customHeight="1" x14ac:dyDescent="0.15">
      <c r="B43" s="48">
        <v>4.5</v>
      </c>
      <c r="C43" s="65">
        <v>157.5</v>
      </c>
      <c r="D43" s="65">
        <v>157.5</v>
      </c>
      <c r="E43" s="52">
        <v>247.5</v>
      </c>
      <c r="F43" s="59">
        <f>'세부득점표(학생부)'!E43+18</f>
        <v>127.5</v>
      </c>
      <c r="G43" s="58">
        <v>247.5</v>
      </c>
      <c r="H43" s="59">
        <f t="shared" si="0"/>
        <v>127.5</v>
      </c>
      <c r="I43" s="69">
        <v>84.34</v>
      </c>
      <c r="J43" s="43">
        <v>83.9</v>
      </c>
    </row>
    <row r="44" spans="2:10" ht="14.25" customHeight="1" x14ac:dyDescent="0.15">
      <c r="B44" s="48">
        <v>4.5999999999999996</v>
      </c>
      <c r="C44" s="65">
        <v>156</v>
      </c>
      <c r="D44" s="65">
        <v>156</v>
      </c>
      <c r="E44" s="52">
        <v>246</v>
      </c>
      <c r="F44" s="59">
        <f>'세부득점표(학생부)'!E44+18</f>
        <v>126</v>
      </c>
      <c r="G44" s="58">
        <v>246</v>
      </c>
      <c r="H44" s="59">
        <f t="shared" si="0"/>
        <v>126</v>
      </c>
      <c r="I44" s="69">
        <v>83.89</v>
      </c>
      <c r="J44" s="43">
        <v>83.45</v>
      </c>
    </row>
    <row r="45" spans="2:10" ht="14.25" customHeight="1" x14ac:dyDescent="0.15">
      <c r="B45" s="48">
        <v>4.7</v>
      </c>
      <c r="C45" s="65">
        <v>154.5</v>
      </c>
      <c r="D45" s="65">
        <v>154.5</v>
      </c>
      <c r="E45" s="52">
        <v>244.5</v>
      </c>
      <c r="F45" s="59">
        <f>'세부득점표(학생부)'!E45+18</f>
        <v>124.5</v>
      </c>
      <c r="G45" s="58">
        <v>244.5</v>
      </c>
      <c r="H45" s="59">
        <f t="shared" si="0"/>
        <v>124.5</v>
      </c>
      <c r="I45" s="69">
        <v>83.44</v>
      </c>
      <c r="J45" s="43">
        <v>83</v>
      </c>
    </row>
    <row r="46" spans="2:10" ht="14.25" customHeight="1" x14ac:dyDescent="0.15">
      <c r="B46" s="48">
        <v>4.8</v>
      </c>
      <c r="C46" s="65">
        <v>153</v>
      </c>
      <c r="D46" s="65">
        <v>153</v>
      </c>
      <c r="E46" s="52">
        <v>243</v>
      </c>
      <c r="F46" s="59">
        <f>'세부득점표(학생부)'!E46+18</f>
        <v>123</v>
      </c>
      <c r="G46" s="58">
        <v>243</v>
      </c>
      <c r="H46" s="59">
        <f t="shared" si="0"/>
        <v>123</v>
      </c>
      <c r="I46" s="69">
        <v>82.99</v>
      </c>
      <c r="J46" s="43">
        <v>82.55</v>
      </c>
    </row>
    <row r="47" spans="2:10" ht="14.25" customHeight="1" x14ac:dyDescent="0.15">
      <c r="B47" s="48">
        <v>4.9000000000000004</v>
      </c>
      <c r="C47" s="65">
        <v>151.5</v>
      </c>
      <c r="D47" s="65">
        <v>151.5</v>
      </c>
      <c r="E47" s="52">
        <v>241.5</v>
      </c>
      <c r="F47" s="59">
        <f>'세부득점표(학생부)'!E47+18</f>
        <v>121.5</v>
      </c>
      <c r="G47" s="58">
        <v>241.5</v>
      </c>
      <c r="H47" s="59">
        <f t="shared" si="0"/>
        <v>121.5</v>
      </c>
      <c r="I47" s="69">
        <v>82.54</v>
      </c>
      <c r="J47" s="43">
        <v>82.1</v>
      </c>
    </row>
    <row r="48" spans="2:10" ht="14.25" customHeight="1" x14ac:dyDescent="0.15">
      <c r="B48" s="48">
        <v>5</v>
      </c>
      <c r="C48" s="65">
        <v>150</v>
      </c>
      <c r="D48" s="65">
        <v>150</v>
      </c>
      <c r="E48" s="52">
        <v>240</v>
      </c>
      <c r="F48" s="59">
        <f>'세부득점표(학생부)'!E48+18</f>
        <v>120</v>
      </c>
      <c r="G48" s="58">
        <v>240</v>
      </c>
      <c r="H48" s="59">
        <f t="shared" si="0"/>
        <v>120</v>
      </c>
      <c r="I48" s="69">
        <v>82.09</v>
      </c>
      <c r="J48" s="43">
        <v>81.650000000000006</v>
      </c>
    </row>
    <row r="49" spans="2:10" ht="14.25" customHeight="1" x14ac:dyDescent="0.15">
      <c r="B49" s="48">
        <v>5.0999999999999996</v>
      </c>
      <c r="C49" s="65">
        <v>148.5</v>
      </c>
      <c r="D49" s="65">
        <v>148.5</v>
      </c>
      <c r="E49" s="52">
        <v>238.5</v>
      </c>
      <c r="F49" s="59">
        <f>'세부득점표(학생부)'!E49+18</f>
        <v>118.5</v>
      </c>
      <c r="G49" s="58">
        <v>238.5</v>
      </c>
      <c r="H49" s="59">
        <f t="shared" si="0"/>
        <v>118.5</v>
      </c>
      <c r="I49" s="69">
        <v>81.64</v>
      </c>
      <c r="J49" s="43">
        <v>81.2</v>
      </c>
    </row>
    <row r="50" spans="2:10" ht="14.25" customHeight="1" x14ac:dyDescent="0.15">
      <c r="B50" s="48">
        <v>5.2</v>
      </c>
      <c r="C50" s="65">
        <v>147</v>
      </c>
      <c r="D50" s="65">
        <v>147</v>
      </c>
      <c r="E50" s="52">
        <v>237</v>
      </c>
      <c r="F50" s="59">
        <f>'세부득점표(학생부)'!E50+18</f>
        <v>117</v>
      </c>
      <c r="G50" s="58">
        <v>237</v>
      </c>
      <c r="H50" s="59">
        <f t="shared" si="0"/>
        <v>117</v>
      </c>
      <c r="I50" s="69">
        <v>81.19</v>
      </c>
      <c r="J50" s="43">
        <v>80.75</v>
      </c>
    </row>
    <row r="51" spans="2:10" ht="14.25" customHeight="1" x14ac:dyDescent="0.15">
      <c r="B51" s="48">
        <v>5.3</v>
      </c>
      <c r="C51" s="65">
        <v>145.5</v>
      </c>
      <c r="D51" s="65">
        <v>145.5</v>
      </c>
      <c r="E51" s="52">
        <v>235.5</v>
      </c>
      <c r="F51" s="59">
        <f>'세부득점표(학생부)'!E51+18</f>
        <v>115.5</v>
      </c>
      <c r="G51" s="58">
        <v>235.5</v>
      </c>
      <c r="H51" s="59">
        <f t="shared" si="0"/>
        <v>115.5</v>
      </c>
      <c r="I51" s="69">
        <v>80.739999999999995</v>
      </c>
      <c r="J51" s="43">
        <v>80.3</v>
      </c>
    </row>
    <row r="52" spans="2:10" ht="14.25" customHeight="1" x14ac:dyDescent="0.15">
      <c r="B52" s="48">
        <v>5.4</v>
      </c>
      <c r="C52" s="65">
        <v>144</v>
      </c>
      <c r="D52" s="65">
        <v>144</v>
      </c>
      <c r="E52" s="52">
        <v>234</v>
      </c>
      <c r="F52" s="59">
        <f>'세부득점표(학생부)'!E52+18</f>
        <v>114</v>
      </c>
      <c r="G52" s="58">
        <v>234</v>
      </c>
      <c r="H52" s="59">
        <f t="shared" si="0"/>
        <v>114</v>
      </c>
      <c r="I52" s="69">
        <v>80.290000000000006</v>
      </c>
      <c r="J52" s="43">
        <v>79.849999999999994</v>
      </c>
    </row>
    <row r="53" spans="2:10" ht="14.25" customHeight="1" x14ac:dyDescent="0.15">
      <c r="B53" s="48">
        <v>5.5</v>
      </c>
      <c r="C53" s="65">
        <v>142.5</v>
      </c>
      <c r="D53" s="65">
        <v>142.5</v>
      </c>
      <c r="E53" s="52">
        <v>232.5</v>
      </c>
      <c r="F53" s="59">
        <f>'세부득점표(학생부)'!E53+18</f>
        <v>112.5</v>
      </c>
      <c r="G53" s="58">
        <v>232.5</v>
      </c>
      <c r="H53" s="59">
        <f t="shared" si="0"/>
        <v>112.5</v>
      </c>
      <c r="I53" s="69">
        <v>79.84</v>
      </c>
      <c r="J53" s="43">
        <v>79.400000000000006</v>
      </c>
    </row>
    <row r="54" spans="2:10" ht="14.25" customHeight="1" x14ac:dyDescent="0.15">
      <c r="B54" s="48">
        <v>5.6</v>
      </c>
      <c r="C54" s="65">
        <v>141</v>
      </c>
      <c r="D54" s="65">
        <v>141</v>
      </c>
      <c r="E54" s="52">
        <v>231</v>
      </c>
      <c r="F54" s="59">
        <f>'세부득점표(학생부)'!E54+18</f>
        <v>111</v>
      </c>
      <c r="G54" s="58">
        <v>231</v>
      </c>
      <c r="H54" s="59">
        <f t="shared" si="0"/>
        <v>111</v>
      </c>
      <c r="I54" s="69">
        <v>79.39</v>
      </c>
      <c r="J54" s="43">
        <v>78.95</v>
      </c>
    </row>
    <row r="55" spans="2:10" ht="14.25" customHeight="1" x14ac:dyDescent="0.15">
      <c r="B55" s="48">
        <v>5.7</v>
      </c>
      <c r="C55" s="65">
        <v>139.5</v>
      </c>
      <c r="D55" s="65">
        <v>139.5</v>
      </c>
      <c r="E55" s="52">
        <v>229.5</v>
      </c>
      <c r="F55" s="59">
        <f>'세부득점표(학생부)'!E55+18</f>
        <v>109.5</v>
      </c>
      <c r="G55" s="58">
        <v>229.5</v>
      </c>
      <c r="H55" s="59">
        <f t="shared" si="0"/>
        <v>109.5</v>
      </c>
      <c r="I55" s="69">
        <v>78.94</v>
      </c>
      <c r="J55" s="43">
        <v>78.5</v>
      </c>
    </row>
    <row r="56" spans="2:10" ht="14.25" customHeight="1" x14ac:dyDescent="0.15">
      <c r="B56" s="48">
        <v>5.8</v>
      </c>
      <c r="C56" s="65">
        <v>138</v>
      </c>
      <c r="D56" s="65">
        <v>138</v>
      </c>
      <c r="E56" s="52">
        <v>228</v>
      </c>
      <c r="F56" s="59">
        <f>'세부득점표(학생부)'!E56+18</f>
        <v>108</v>
      </c>
      <c r="G56" s="58">
        <v>228</v>
      </c>
      <c r="H56" s="59">
        <f t="shared" si="0"/>
        <v>108</v>
      </c>
      <c r="I56" s="69">
        <v>78.489999999999995</v>
      </c>
      <c r="J56" s="43">
        <v>78.05</v>
      </c>
    </row>
    <row r="57" spans="2:10" ht="14.25" customHeight="1" x14ac:dyDescent="0.15">
      <c r="B57" s="48">
        <v>5.9</v>
      </c>
      <c r="C57" s="65">
        <v>136.5</v>
      </c>
      <c r="D57" s="65">
        <v>136.5</v>
      </c>
      <c r="E57" s="52">
        <v>226.5</v>
      </c>
      <c r="F57" s="59">
        <f>'세부득점표(학생부)'!E57+18</f>
        <v>106.5</v>
      </c>
      <c r="G57" s="58">
        <v>226.5</v>
      </c>
      <c r="H57" s="59">
        <f t="shared" si="0"/>
        <v>106.5</v>
      </c>
      <c r="I57" s="69">
        <v>78.040000000000006</v>
      </c>
      <c r="J57" s="43">
        <v>77.599999999999994</v>
      </c>
    </row>
    <row r="58" spans="2:10" ht="14.25" customHeight="1" x14ac:dyDescent="0.15">
      <c r="B58" s="48">
        <v>6</v>
      </c>
      <c r="C58" s="65">
        <v>135</v>
      </c>
      <c r="D58" s="65">
        <v>135</v>
      </c>
      <c r="E58" s="52">
        <v>225</v>
      </c>
      <c r="F58" s="59">
        <f>'세부득점표(학생부)'!E58+18</f>
        <v>105</v>
      </c>
      <c r="G58" s="58">
        <v>225</v>
      </c>
      <c r="H58" s="59">
        <f t="shared" si="0"/>
        <v>105</v>
      </c>
      <c r="I58" s="69">
        <v>77.59</v>
      </c>
      <c r="J58" s="43">
        <v>77.150000000000006</v>
      </c>
    </row>
    <row r="59" spans="2:10" ht="14.25" customHeight="1" x14ac:dyDescent="0.15">
      <c r="B59" s="48">
        <v>6.1</v>
      </c>
      <c r="C59" s="65">
        <v>133.5</v>
      </c>
      <c r="D59" s="65">
        <v>133.5</v>
      </c>
      <c r="E59" s="52">
        <v>223.5</v>
      </c>
      <c r="F59" s="59">
        <f>'세부득점표(학생부)'!E59+18</f>
        <v>103.5</v>
      </c>
      <c r="G59" s="58">
        <v>223.5</v>
      </c>
      <c r="H59" s="59">
        <f t="shared" si="0"/>
        <v>103.5</v>
      </c>
      <c r="I59" s="69">
        <v>77.14</v>
      </c>
      <c r="J59" s="43">
        <v>76.7</v>
      </c>
    </row>
    <row r="60" spans="2:10" ht="14.25" customHeight="1" x14ac:dyDescent="0.15">
      <c r="B60" s="48">
        <v>6.2</v>
      </c>
      <c r="C60" s="65">
        <v>132</v>
      </c>
      <c r="D60" s="65">
        <v>132</v>
      </c>
      <c r="E60" s="52">
        <v>222</v>
      </c>
      <c r="F60" s="59">
        <f>'세부득점표(학생부)'!E60+18</f>
        <v>102</v>
      </c>
      <c r="G60" s="58">
        <v>222</v>
      </c>
      <c r="H60" s="59">
        <f t="shared" si="0"/>
        <v>102</v>
      </c>
      <c r="I60" s="69">
        <v>76.69</v>
      </c>
      <c r="J60" s="43">
        <v>76.25</v>
      </c>
    </row>
    <row r="61" spans="2:10" ht="14.25" customHeight="1" x14ac:dyDescent="0.15">
      <c r="B61" s="48">
        <v>6.3</v>
      </c>
      <c r="C61" s="65">
        <v>130.5</v>
      </c>
      <c r="D61" s="65">
        <v>130.5</v>
      </c>
      <c r="E61" s="52">
        <v>220.5</v>
      </c>
      <c r="F61" s="59">
        <f>'세부득점표(학생부)'!E61+18</f>
        <v>100.5</v>
      </c>
      <c r="G61" s="58">
        <v>220.5</v>
      </c>
      <c r="H61" s="59">
        <f t="shared" si="0"/>
        <v>100.5</v>
      </c>
      <c r="I61" s="69">
        <v>76.239999999999995</v>
      </c>
      <c r="J61" s="43">
        <v>75.8</v>
      </c>
    </row>
    <row r="62" spans="2:10" ht="14.25" customHeight="1" x14ac:dyDescent="0.15">
      <c r="B62" s="48">
        <v>6.4</v>
      </c>
      <c r="C62" s="65">
        <v>129</v>
      </c>
      <c r="D62" s="65">
        <v>129</v>
      </c>
      <c r="E62" s="52">
        <v>219</v>
      </c>
      <c r="F62" s="59">
        <f>'세부득점표(학생부)'!E62+18</f>
        <v>99</v>
      </c>
      <c r="G62" s="58">
        <v>219</v>
      </c>
      <c r="H62" s="59">
        <f t="shared" si="0"/>
        <v>99</v>
      </c>
      <c r="I62" s="69">
        <v>75.790000000000006</v>
      </c>
      <c r="J62" s="43">
        <v>75.349999999999994</v>
      </c>
    </row>
    <row r="63" spans="2:10" ht="14.25" customHeight="1" x14ac:dyDescent="0.15">
      <c r="B63" s="48">
        <v>6.5</v>
      </c>
      <c r="C63" s="65">
        <v>127.5</v>
      </c>
      <c r="D63" s="65">
        <v>127.5</v>
      </c>
      <c r="E63" s="52">
        <v>217.5</v>
      </c>
      <c r="F63" s="59">
        <f>'세부득점표(학생부)'!E63+18</f>
        <v>97.5</v>
      </c>
      <c r="G63" s="58">
        <v>217.5</v>
      </c>
      <c r="H63" s="59">
        <f t="shared" si="0"/>
        <v>97.5</v>
      </c>
      <c r="I63" s="69">
        <v>75.34</v>
      </c>
      <c r="J63" s="43">
        <v>74.900000000000006</v>
      </c>
    </row>
    <row r="64" spans="2:10" ht="14.25" customHeight="1" x14ac:dyDescent="0.15">
      <c r="B64" s="48">
        <v>6.6</v>
      </c>
      <c r="C64" s="65">
        <v>126</v>
      </c>
      <c r="D64" s="65">
        <v>126</v>
      </c>
      <c r="E64" s="52">
        <v>216</v>
      </c>
      <c r="F64" s="59">
        <f>'세부득점표(학생부)'!E64+18</f>
        <v>96</v>
      </c>
      <c r="G64" s="58">
        <v>216</v>
      </c>
      <c r="H64" s="59">
        <f t="shared" si="0"/>
        <v>96</v>
      </c>
      <c r="I64" s="69">
        <v>74.89</v>
      </c>
      <c r="J64" s="43">
        <v>74.45</v>
      </c>
    </row>
    <row r="65" spans="2:10" ht="14.25" customHeight="1" x14ac:dyDescent="0.15">
      <c r="B65" s="48">
        <v>6.7</v>
      </c>
      <c r="C65" s="65">
        <v>124.5</v>
      </c>
      <c r="D65" s="65">
        <v>124.5</v>
      </c>
      <c r="E65" s="52">
        <v>214.5</v>
      </c>
      <c r="F65" s="59">
        <f>'세부득점표(학생부)'!E65+18</f>
        <v>94.5</v>
      </c>
      <c r="G65" s="58">
        <v>214.5</v>
      </c>
      <c r="H65" s="59">
        <f t="shared" si="0"/>
        <v>94.5</v>
      </c>
      <c r="I65" s="69">
        <v>74.44</v>
      </c>
      <c r="J65" s="43">
        <v>74</v>
      </c>
    </row>
    <row r="66" spans="2:10" ht="14.25" customHeight="1" x14ac:dyDescent="0.15">
      <c r="B66" s="48">
        <v>6.8</v>
      </c>
      <c r="C66" s="65">
        <v>123</v>
      </c>
      <c r="D66" s="65">
        <v>123</v>
      </c>
      <c r="E66" s="52">
        <v>213</v>
      </c>
      <c r="F66" s="59">
        <f>'세부득점표(학생부)'!E66+18</f>
        <v>93</v>
      </c>
      <c r="G66" s="58">
        <v>213</v>
      </c>
      <c r="H66" s="59">
        <f t="shared" si="0"/>
        <v>93</v>
      </c>
      <c r="I66" s="69">
        <v>73.989999999999995</v>
      </c>
      <c r="J66" s="43">
        <v>73.55</v>
      </c>
    </row>
    <row r="67" spans="2:10" ht="14.25" customHeight="1" x14ac:dyDescent="0.15">
      <c r="B67" s="48">
        <v>6.9</v>
      </c>
      <c r="C67" s="65">
        <v>121.5</v>
      </c>
      <c r="D67" s="65">
        <v>121.5</v>
      </c>
      <c r="E67" s="52">
        <v>211.5</v>
      </c>
      <c r="F67" s="59">
        <f>'세부득점표(학생부)'!E67+18</f>
        <v>91.5</v>
      </c>
      <c r="G67" s="58">
        <v>211.5</v>
      </c>
      <c r="H67" s="59">
        <f t="shared" si="0"/>
        <v>91.5</v>
      </c>
      <c r="I67" s="69">
        <v>73.540000000000006</v>
      </c>
      <c r="J67" s="43">
        <v>73.099999999999994</v>
      </c>
    </row>
    <row r="68" spans="2:10" ht="14.25" customHeight="1" x14ac:dyDescent="0.15">
      <c r="B68" s="48">
        <v>7</v>
      </c>
      <c r="C68" s="65">
        <v>120</v>
      </c>
      <c r="D68" s="65">
        <v>120</v>
      </c>
      <c r="E68" s="52">
        <v>210</v>
      </c>
      <c r="F68" s="59">
        <f>'세부득점표(학생부)'!E68+18</f>
        <v>90</v>
      </c>
      <c r="G68" s="58">
        <v>210</v>
      </c>
      <c r="H68" s="59">
        <f t="shared" si="0"/>
        <v>90</v>
      </c>
      <c r="I68" s="69">
        <v>73.09</v>
      </c>
      <c r="J68" s="43">
        <v>72.650000000000006</v>
      </c>
    </row>
    <row r="69" spans="2:10" ht="14.25" customHeight="1" x14ac:dyDescent="0.15">
      <c r="B69" s="48">
        <v>7.1</v>
      </c>
      <c r="C69" s="65">
        <v>118.5</v>
      </c>
      <c r="D69" s="65">
        <v>118.5</v>
      </c>
      <c r="E69" s="52">
        <v>208.5</v>
      </c>
      <c r="F69" s="59">
        <f>'세부득점표(학생부)'!E69+18</f>
        <v>88.5</v>
      </c>
      <c r="G69" s="58">
        <v>208.5</v>
      </c>
      <c r="H69" s="59">
        <f t="shared" si="0"/>
        <v>88.5</v>
      </c>
      <c r="I69" s="69">
        <v>72.64</v>
      </c>
      <c r="J69" s="43">
        <v>72.2</v>
      </c>
    </row>
    <row r="70" spans="2:10" ht="14.25" customHeight="1" x14ac:dyDescent="0.15">
      <c r="B70" s="48">
        <v>7.2</v>
      </c>
      <c r="C70" s="65">
        <v>117</v>
      </c>
      <c r="D70" s="65">
        <v>117</v>
      </c>
      <c r="E70" s="52">
        <v>207</v>
      </c>
      <c r="F70" s="59">
        <f>'세부득점표(학생부)'!E70+18</f>
        <v>87</v>
      </c>
      <c r="G70" s="58">
        <v>207</v>
      </c>
      <c r="H70" s="59">
        <f t="shared" si="0"/>
        <v>87</v>
      </c>
      <c r="I70" s="69">
        <v>72.19</v>
      </c>
      <c r="J70" s="43">
        <v>71.75</v>
      </c>
    </row>
    <row r="71" spans="2:10" ht="14.25" customHeight="1" x14ac:dyDescent="0.15">
      <c r="B71" s="48">
        <v>7.3</v>
      </c>
      <c r="C71" s="65">
        <v>115.5</v>
      </c>
      <c r="D71" s="65">
        <v>115.5</v>
      </c>
      <c r="E71" s="52">
        <v>205.5</v>
      </c>
      <c r="F71" s="59">
        <f>'세부득점표(학생부)'!E71+18</f>
        <v>85.5</v>
      </c>
      <c r="G71" s="58">
        <v>205.5</v>
      </c>
      <c r="H71" s="59">
        <f t="shared" si="0"/>
        <v>85.5</v>
      </c>
      <c r="I71" s="69">
        <v>71.739999999999995</v>
      </c>
      <c r="J71" s="43">
        <v>71.3</v>
      </c>
    </row>
    <row r="72" spans="2:10" ht="14.25" customHeight="1" x14ac:dyDescent="0.15">
      <c r="B72" s="48">
        <v>7.4</v>
      </c>
      <c r="C72" s="65">
        <v>114</v>
      </c>
      <c r="D72" s="65">
        <v>114</v>
      </c>
      <c r="E72" s="52">
        <v>204</v>
      </c>
      <c r="F72" s="59">
        <f>'세부득점표(학생부)'!E72+18</f>
        <v>84</v>
      </c>
      <c r="G72" s="58">
        <v>204</v>
      </c>
      <c r="H72" s="59">
        <f t="shared" si="0"/>
        <v>84</v>
      </c>
      <c r="I72" s="69">
        <v>71.290000000000006</v>
      </c>
      <c r="J72" s="43">
        <v>70.849999999999994</v>
      </c>
    </row>
    <row r="73" spans="2:10" ht="14.25" customHeight="1" x14ac:dyDescent="0.15">
      <c r="B73" s="48">
        <v>7.5</v>
      </c>
      <c r="C73" s="65">
        <v>112.5</v>
      </c>
      <c r="D73" s="65">
        <v>112.5</v>
      </c>
      <c r="E73" s="52">
        <v>202.5</v>
      </c>
      <c r="F73" s="59">
        <f>'세부득점표(학생부)'!E73+18</f>
        <v>82.5</v>
      </c>
      <c r="G73" s="58">
        <v>202.5</v>
      </c>
      <c r="H73" s="59">
        <f t="shared" ref="H73:H88" si="1">F73</f>
        <v>82.5</v>
      </c>
      <c r="I73" s="69">
        <v>70.84</v>
      </c>
      <c r="J73" s="43">
        <v>70.400000000000006</v>
      </c>
    </row>
    <row r="74" spans="2:10" ht="14.25" customHeight="1" x14ac:dyDescent="0.15">
      <c r="B74" s="48">
        <v>7.6</v>
      </c>
      <c r="C74" s="65">
        <v>111</v>
      </c>
      <c r="D74" s="65">
        <v>111</v>
      </c>
      <c r="E74" s="52">
        <v>201</v>
      </c>
      <c r="F74" s="59">
        <f>'세부득점표(학생부)'!E74+18</f>
        <v>81</v>
      </c>
      <c r="G74" s="58">
        <v>201</v>
      </c>
      <c r="H74" s="59">
        <f t="shared" si="1"/>
        <v>81</v>
      </c>
      <c r="I74" s="69">
        <v>70.39</v>
      </c>
      <c r="J74" s="43">
        <v>69.95</v>
      </c>
    </row>
    <row r="75" spans="2:10" ht="14.25" customHeight="1" x14ac:dyDescent="0.15">
      <c r="B75" s="48">
        <v>7.7</v>
      </c>
      <c r="C75" s="65">
        <v>109.5</v>
      </c>
      <c r="D75" s="65">
        <v>109.5</v>
      </c>
      <c r="E75" s="52">
        <v>199.5</v>
      </c>
      <c r="F75" s="59">
        <f>'세부득점표(학생부)'!E75+18</f>
        <v>79.5</v>
      </c>
      <c r="G75" s="58">
        <v>199.5</v>
      </c>
      <c r="H75" s="59">
        <f t="shared" si="1"/>
        <v>79.5</v>
      </c>
      <c r="I75" s="69">
        <v>69.94</v>
      </c>
      <c r="J75" s="43">
        <v>69.5</v>
      </c>
    </row>
    <row r="76" spans="2:10" ht="14.25" customHeight="1" x14ac:dyDescent="0.15">
      <c r="B76" s="48">
        <v>7.8</v>
      </c>
      <c r="C76" s="65">
        <v>108</v>
      </c>
      <c r="D76" s="65">
        <v>108</v>
      </c>
      <c r="E76" s="52">
        <v>198</v>
      </c>
      <c r="F76" s="59">
        <f>'세부득점표(학생부)'!E76+18</f>
        <v>78</v>
      </c>
      <c r="G76" s="58">
        <v>198</v>
      </c>
      <c r="H76" s="59">
        <f t="shared" si="1"/>
        <v>78</v>
      </c>
      <c r="I76" s="69">
        <v>69.489999999999995</v>
      </c>
      <c r="J76" s="43">
        <v>69.05</v>
      </c>
    </row>
    <row r="77" spans="2:10" ht="14.25" customHeight="1" x14ac:dyDescent="0.15">
      <c r="B77" s="48">
        <v>7.9</v>
      </c>
      <c r="C77" s="65">
        <v>106.5</v>
      </c>
      <c r="D77" s="65">
        <v>106.5</v>
      </c>
      <c r="E77" s="52">
        <v>196.5</v>
      </c>
      <c r="F77" s="59">
        <f>'세부득점표(학생부)'!E77+18</f>
        <v>76.5</v>
      </c>
      <c r="G77" s="58">
        <v>196.5</v>
      </c>
      <c r="H77" s="59">
        <f t="shared" si="1"/>
        <v>76.5</v>
      </c>
      <c r="I77" s="69">
        <v>69.040000000000006</v>
      </c>
      <c r="J77" s="43">
        <v>68.599999999999994</v>
      </c>
    </row>
    <row r="78" spans="2:10" ht="14.25" customHeight="1" x14ac:dyDescent="0.15">
      <c r="B78" s="48">
        <v>8</v>
      </c>
      <c r="C78" s="65">
        <v>105</v>
      </c>
      <c r="D78" s="65">
        <v>105</v>
      </c>
      <c r="E78" s="52">
        <v>195</v>
      </c>
      <c r="F78" s="59">
        <f>'세부득점표(학생부)'!E78+18</f>
        <v>75</v>
      </c>
      <c r="G78" s="58">
        <v>195</v>
      </c>
      <c r="H78" s="59">
        <f t="shared" si="1"/>
        <v>75</v>
      </c>
      <c r="I78" s="69">
        <v>68.59</v>
      </c>
      <c r="J78" s="43">
        <v>68.150000000000006</v>
      </c>
    </row>
    <row r="79" spans="2:10" ht="14.25" customHeight="1" x14ac:dyDescent="0.15">
      <c r="B79" s="48">
        <v>8.1</v>
      </c>
      <c r="C79" s="65">
        <v>103.5</v>
      </c>
      <c r="D79" s="65">
        <v>103.5</v>
      </c>
      <c r="E79" s="52">
        <v>193.5</v>
      </c>
      <c r="F79" s="59">
        <f>'세부득점표(학생부)'!E79+18</f>
        <v>73.5</v>
      </c>
      <c r="G79" s="58">
        <v>193.5</v>
      </c>
      <c r="H79" s="59">
        <f t="shared" si="1"/>
        <v>73.5</v>
      </c>
      <c r="I79" s="69">
        <v>68.14</v>
      </c>
      <c r="J79" s="43">
        <v>67.7</v>
      </c>
    </row>
    <row r="80" spans="2:10" ht="14.25" customHeight="1" x14ac:dyDescent="0.15">
      <c r="B80" s="48">
        <v>8.1999999999999993</v>
      </c>
      <c r="C80" s="65">
        <v>102</v>
      </c>
      <c r="D80" s="65">
        <v>102</v>
      </c>
      <c r="E80" s="52">
        <v>192</v>
      </c>
      <c r="F80" s="59">
        <f>'세부득점표(학생부)'!E80+18</f>
        <v>72</v>
      </c>
      <c r="G80" s="58">
        <v>192</v>
      </c>
      <c r="H80" s="59">
        <f t="shared" si="1"/>
        <v>72</v>
      </c>
      <c r="I80" s="69">
        <v>67.69</v>
      </c>
      <c r="J80" s="43">
        <v>67.25</v>
      </c>
    </row>
    <row r="81" spans="2:10" ht="14.25" customHeight="1" x14ac:dyDescent="0.15">
      <c r="B81" s="48">
        <v>8.3000000000000007</v>
      </c>
      <c r="C81" s="65">
        <v>100.5</v>
      </c>
      <c r="D81" s="65">
        <v>100.5</v>
      </c>
      <c r="E81" s="52">
        <v>190.5</v>
      </c>
      <c r="F81" s="59">
        <f>'세부득점표(학생부)'!E81+18</f>
        <v>70.5</v>
      </c>
      <c r="G81" s="58">
        <v>190.5</v>
      </c>
      <c r="H81" s="59">
        <f t="shared" si="1"/>
        <v>70.5</v>
      </c>
      <c r="I81" s="69">
        <v>67.239999999999995</v>
      </c>
      <c r="J81" s="43">
        <v>66.8</v>
      </c>
    </row>
    <row r="82" spans="2:10" ht="14.25" customHeight="1" x14ac:dyDescent="0.15">
      <c r="B82" s="48">
        <v>8.4</v>
      </c>
      <c r="C82" s="65">
        <v>99</v>
      </c>
      <c r="D82" s="65">
        <v>99</v>
      </c>
      <c r="E82" s="52">
        <v>189</v>
      </c>
      <c r="F82" s="59">
        <f>'세부득점표(학생부)'!E82+18</f>
        <v>69</v>
      </c>
      <c r="G82" s="58">
        <v>189</v>
      </c>
      <c r="H82" s="59">
        <f t="shared" si="1"/>
        <v>69</v>
      </c>
      <c r="I82" s="69">
        <v>66.790000000000006</v>
      </c>
      <c r="J82" s="43">
        <v>66.349999999999994</v>
      </c>
    </row>
    <row r="83" spans="2:10" ht="14.25" customHeight="1" x14ac:dyDescent="0.15">
      <c r="B83" s="48">
        <v>8.5</v>
      </c>
      <c r="C83" s="65">
        <v>97.5</v>
      </c>
      <c r="D83" s="65">
        <v>97.5</v>
      </c>
      <c r="E83" s="52">
        <v>187.5</v>
      </c>
      <c r="F83" s="59">
        <f>'세부득점표(학생부)'!E83+18</f>
        <v>67.5</v>
      </c>
      <c r="G83" s="58">
        <v>187.5</v>
      </c>
      <c r="H83" s="59">
        <f t="shared" si="1"/>
        <v>67.5</v>
      </c>
      <c r="I83" s="69">
        <v>66.34</v>
      </c>
      <c r="J83" s="43">
        <v>65.900000000000006</v>
      </c>
    </row>
    <row r="84" spans="2:10" ht="14.25" customHeight="1" x14ac:dyDescent="0.15">
      <c r="B84" s="48">
        <v>8.6</v>
      </c>
      <c r="C84" s="65">
        <v>96</v>
      </c>
      <c r="D84" s="65">
        <v>96</v>
      </c>
      <c r="E84" s="52">
        <v>186</v>
      </c>
      <c r="F84" s="59">
        <f>'세부득점표(학생부)'!E84+18</f>
        <v>66</v>
      </c>
      <c r="G84" s="58">
        <v>186</v>
      </c>
      <c r="H84" s="59">
        <f t="shared" si="1"/>
        <v>66</v>
      </c>
      <c r="I84" s="69">
        <v>65.89</v>
      </c>
      <c r="J84" s="43">
        <v>65.45</v>
      </c>
    </row>
    <row r="85" spans="2:10" ht="14.25" customHeight="1" x14ac:dyDescent="0.15">
      <c r="B85" s="48">
        <v>8.6999999999999993</v>
      </c>
      <c r="C85" s="65">
        <v>94.5</v>
      </c>
      <c r="D85" s="65">
        <v>94.5</v>
      </c>
      <c r="E85" s="52">
        <v>184.5</v>
      </c>
      <c r="F85" s="59">
        <f>'세부득점표(학생부)'!E85+18</f>
        <v>64.5</v>
      </c>
      <c r="G85" s="58">
        <v>184.5</v>
      </c>
      <c r="H85" s="59">
        <f t="shared" si="1"/>
        <v>64.5</v>
      </c>
      <c r="I85" s="69">
        <v>65.44</v>
      </c>
      <c r="J85" s="43">
        <v>65</v>
      </c>
    </row>
    <row r="86" spans="2:10" ht="14.25" customHeight="1" x14ac:dyDescent="0.15">
      <c r="B86" s="48">
        <v>8.8000000000000007</v>
      </c>
      <c r="C86" s="65">
        <v>93</v>
      </c>
      <c r="D86" s="65">
        <v>93</v>
      </c>
      <c r="E86" s="52">
        <v>183</v>
      </c>
      <c r="F86" s="59">
        <f>'세부득점표(학생부)'!E86+18</f>
        <v>63</v>
      </c>
      <c r="G86" s="58">
        <v>183</v>
      </c>
      <c r="H86" s="59">
        <f t="shared" si="1"/>
        <v>63</v>
      </c>
      <c r="I86" s="69">
        <v>64.989999999999995</v>
      </c>
      <c r="J86" s="43">
        <v>64.55</v>
      </c>
    </row>
    <row r="87" spans="2:10" ht="14.25" customHeight="1" x14ac:dyDescent="0.15">
      <c r="B87" s="48">
        <v>8.9</v>
      </c>
      <c r="C87" s="65">
        <v>91.5</v>
      </c>
      <c r="D87" s="65">
        <v>91.5</v>
      </c>
      <c r="E87" s="52">
        <v>181.5</v>
      </c>
      <c r="F87" s="59">
        <f>'세부득점표(학생부)'!E87+18</f>
        <v>61.5</v>
      </c>
      <c r="G87" s="58">
        <v>181.5</v>
      </c>
      <c r="H87" s="59">
        <f t="shared" si="1"/>
        <v>61.5</v>
      </c>
      <c r="I87" s="69">
        <v>64.540000000000006</v>
      </c>
      <c r="J87" s="43">
        <v>64.099999999999994</v>
      </c>
    </row>
    <row r="88" spans="2:10" ht="14.25" customHeight="1" thickBot="1" x14ac:dyDescent="0.2">
      <c r="B88" s="49">
        <v>9</v>
      </c>
      <c r="C88" s="66">
        <v>90</v>
      </c>
      <c r="D88" s="66">
        <v>90</v>
      </c>
      <c r="E88" s="53">
        <v>180</v>
      </c>
      <c r="F88" s="61">
        <f>'세부득점표(학생부)'!E88+18</f>
        <v>60</v>
      </c>
      <c r="G88" s="60">
        <v>180</v>
      </c>
      <c r="H88" s="61">
        <f t="shared" si="1"/>
        <v>60</v>
      </c>
      <c r="I88" s="70">
        <v>64.09</v>
      </c>
      <c r="J88" s="44">
        <v>60</v>
      </c>
    </row>
  </sheetData>
  <sheetProtection algorithmName="SHA-512" hashValue="YhYVwVpPJJEviIAvwIMMM0aFdT2w6ncZixli91a7C9gfv5J6S9XgCzPR3Q/QQMALqtPBMxImODbXxeDprVs0+A==" saltValue="hT3pEJiCcwoQWru9znt0xA==" spinCount="100000" sheet="1" objects="1" scenarios="1"/>
  <mergeCells count="8">
    <mergeCell ref="B2:J2"/>
    <mergeCell ref="B4:B7"/>
    <mergeCell ref="C4:H4"/>
    <mergeCell ref="C5:F5"/>
    <mergeCell ref="G5:H5"/>
    <mergeCell ref="E6:F6"/>
    <mergeCell ref="G6:H6"/>
    <mergeCell ref="I4:J6"/>
  </mergeCells>
  <phoneticPr fontId="2" type="noConversion"/>
  <printOptions horizontalCentered="1"/>
  <pageMargins left="0.15748031496062992" right="0.15748031496062992" top="0.51" bottom="0.35" header="0.31496062992125984" footer="0.25"/>
  <pageSetup paperSize="9" scale="9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F604"/>
  <sheetViews>
    <sheetView workbookViewId="0">
      <selection activeCell="G4" sqref="G4"/>
    </sheetView>
  </sheetViews>
  <sheetFormatPr defaultRowHeight="13.5" x14ac:dyDescent="0.15"/>
  <cols>
    <col min="1" max="1" width="2.5546875" style="7" customWidth="1"/>
    <col min="2" max="2" width="12.33203125" style="35" customWidth="1"/>
    <col min="3" max="3" width="16.44140625" style="36" customWidth="1"/>
    <col min="4" max="4" width="15.21875" style="36" customWidth="1"/>
    <col min="5" max="5" width="12.88671875" style="7" customWidth="1"/>
    <col min="6" max="6" width="10" style="7" customWidth="1"/>
    <col min="7" max="16384" width="8.88671875" style="7"/>
  </cols>
  <sheetData>
    <row r="1" spans="2:6" ht="22.5" x14ac:dyDescent="0.15">
      <c r="B1" s="228" t="s">
        <v>47</v>
      </c>
      <c r="C1" s="228"/>
      <c r="D1" s="228"/>
      <c r="E1" s="228"/>
      <c r="F1" s="228"/>
    </row>
    <row r="2" spans="2:6" ht="12" customHeight="1" thickBot="1" x14ac:dyDescent="0.2">
      <c r="B2" s="8"/>
      <c r="C2" s="8"/>
      <c r="D2" s="8"/>
      <c r="E2" s="8"/>
      <c r="F2" s="8"/>
    </row>
    <row r="3" spans="2:6" ht="14.25" thickBot="1" x14ac:dyDescent="0.2">
      <c r="B3" s="9" t="s">
        <v>48</v>
      </c>
      <c r="C3" s="10" t="s">
        <v>50</v>
      </c>
      <c r="D3" s="11" t="s">
        <v>49</v>
      </c>
      <c r="E3" s="12" t="s">
        <v>51</v>
      </c>
      <c r="F3" s="13" t="s">
        <v>52</v>
      </c>
    </row>
    <row r="4" spans="2:6" x14ac:dyDescent="0.15">
      <c r="B4" s="14">
        <v>3</v>
      </c>
      <c r="C4" s="15">
        <f>NORMDIST(B4,0,1,1)</f>
        <v>0.9986501019683699</v>
      </c>
      <c r="D4" s="15">
        <f t="shared" ref="D4:D67" si="0">SUM(1-C4)</f>
        <v>1.3498980316301035E-3</v>
      </c>
      <c r="E4" s="16">
        <f t="shared" ref="E4:E67" si="1">SUM(1-C4)*100</f>
        <v>0.13498980316301035</v>
      </c>
      <c r="F4" s="17">
        <v>1</v>
      </c>
    </row>
    <row r="5" spans="2:6" x14ac:dyDescent="0.15">
      <c r="B5" s="18">
        <v>2.99</v>
      </c>
      <c r="C5" s="15">
        <f t="shared" ref="C5:C68" si="2">NORMDIST(B5,0,1,1)</f>
        <v>0.99860511276450781</v>
      </c>
      <c r="D5" s="19">
        <f t="shared" si="0"/>
        <v>1.3948872354921926E-3</v>
      </c>
      <c r="E5" s="20">
        <f t="shared" si="1"/>
        <v>0.13948872354921926</v>
      </c>
      <c r="F5" s="21">
        <v>1</v>
      </c>
    </row>
    <row r="6" spans="2:6" x14ac:dyDescent="0.15">
      <c r="B6" s="22">
        <v>2.98</v>
      </c>
      <c r="C6" s="15">
        <f t="shared" si="2"/>
        <v>0.99855875808266004</v>
      </c>
      <c r="D6" s="19">
        <f t="shared" si="0"/>
        <v>1.4412419173399638E-3</v>
      </c>
      <c r="E6" s="20">
        <f t="shared" si="1"/>
        <v>0.14412419173399638</v>
      </c>
      <c r="F6" s="21">
        <v>1</v>
      </c>
    </row>
    <row r="7" spans="2:6" x14ac:dyDescent="0.15">
      <c r="B7" s="18">
        <v>2.97</v>
      </c>
      <c r="C7" s="15">
        <f t="shared" si="2"/>
        <v>0.99851100125476255</v>
      </c>
      <c r="D7" s="19">
        <f t="shared" si="0"/>
        <v>1.4889987452374465E-3</v>
      </c>
      <c r="E7" s="20">
        <f t="shared" si="1"/>
        <v>0.14889987452374465</v>
      </c>
      <c r="F7" s="21">
        <v>1</v>
      </c>
    </row>
    <row r="8" spans="2:6" x14ac:dyDescent="0.15">
      <c r="B8" s="22">
        <v>2.96</v>
      </c>
      <c r="C8" s="15">
        <f t="shared" si="2"/>
        <v>0.99846180478826196</v>
      </c>
      <c r="D8" s="19">
        <f t="shared" si="0"/>
        <v>1.538195211738036E-3</v>
      </c>
      <c r="E8" s="20">
        <f t="shared" si="1"/>
        <v>0.1538195211738036</v>
      </c>
      <c r="F8" s="21">
        <v>1</v>
      </c>
    </row>
    <row r="9" spans="2:6" x14ac:dyDescent="0.15">
      <c r="B9" s="18">
        <v>2.95</v>
      </c>
      <c r="C9" s="15">
        <f t="shared" si="2"/>
        <v>0.99841113035263518</v>
      </c>
      <c r="D9" s="19">
        <f t="shared" si="0"/>
        <v>1.5888696473648212E-3</v>
      </c>
      <c r="E9" s="20">
        <f t="shared" si="1"/>
        <v>0.15888696473648212</v>
      </c>
      <c r="F9" s="21">
        <v>1</v>
      </c>
    </row>
    <row r="10" spans="2:6" x14ac:dyDescent="0.15">
      <c r="B10" s="22">
        <v>2.94</v>
      </c>
      <c r="C10" s="15">
        <f t="shared" si="2"/>
        <v>0.99835893876584303</v>
      </c>
      <c r="D10" s="19">
        <f t="shared" si="0"/>
        <v>1.6410612341569708E-3</v>
      </c>
      <c r="E10" s="20">
        <f t="shared" si="1"/>
        <v>0.16410612341569708</v>
      </c>
      <c r="F10" s="21">
        <v>1</v>
      </c>
    </row>
    <row r="11" spans="2:6" x14ac:dyDescent="0.15">
      <c r="B11" s="18">
        <v>2.93</v>
      </c>
      <c r="C11" s="15">
        <f t="shared" si="2"/>
        <v>0.99830518998072271</v>
      </c>
      <c r="D11" s="19">
        <f t="shared" si="0"/>
        <v>1.694810019277293E-3</v>
      </c>
      <c r="E11" s="20">
        <f t="shared" si="1"/>
        <v>0.1694810019277293</v>
      </c>
      <c r="F11" s="21">
        <v>1</v>
      </c>
    </row>
    <row r="12" spans="2:6" x14ac:dyDescent="0.15">
      <c r="B12" s="22">
        <v>2.92</v>
      </c>
      <c r="C12" s="15">
        <f t="shared" si="2"/>
        <v>0.99824984307132392</v>
      </c>
      <c r="D12" s="19">
        <f t="shared" si="0"/>
        <v>1.7501569286760832E-3</v>
      </c>
      <c r="E12" s="20">
        <f t="shared" si="1"/>
        <v>0.17501569286760832</v>
      </c>
      <c r="F12" s="21">
        <v>1</v>
      </c>
    </row>
    <row r="13" spans="2:6" x14ac:dyDescent="0.15">
      <c r="B13" s="18">
        <v>2.91</v>
      </c>
      <c r="C13" s="15">
        <f t="shared" si="2"/>
        <v>0.99819285621919362</v>
      </c>
      <c r="D13" s="19">
        <f t="shared" si="0"/>
        <v>1.8071437808063751E-3</v>
      </c>
      <c r="E13" s="20">
        <f t="shared" si="1"/>
        <v>0.18071437808063751</v>
      </c>
      <c r="F13" s="21">
        <v>1</v>
      </c>
    </row>
    <row r="14" spans="2:6" x14ac:dyDescent="0.15">
      <c r="B14" s="22">
        <v>2.9</v>
      </c>
      <c r="C14" s="15">
        <f t="shared" si="2"/>
        <v>0.99813418669961596</v>
      </c>
      <c r="D14" s="19">
        <f t="shared" si="0"/>
        <v>1.8658133003840449E-3</v>
      </c>
      <c r="E14" s="20">
        <f t="shared" si="1"/>
        <v>0.18658133003840449</v>
      </c>
      <c r="F14" s="21">
        <v>1</v>
      </c>
    </row>
    <row r="15" spans="2:6" x14ac:dyDescent="0.15">
      <c r="B15" s="18">
        <v>2.89</v>
      </c>
      <c r="C15" s="15">
        <f t="shared" si="2"/>
        <v>0.99807379086781212</v>
      </c>
      <c r="D15" s="19">
        <f t="shared" si="0"/>
        <v>1.9262091321878838E-3</v>
      </c>
      <c r="E15" s="20">
        <f t="shared" si="1"/>
        <v>0.19262091321878838</v>
      </c>
      <c r="F15" s="21">
        <v>1</v>
      </c>
    </row>
    <row r="16" spans="2:6" x14ac:dyDescent="0.15">
      <c r="B16" s="22">
        <v>2.88</v>
      </c>
      <c r="C16" s="15">
        <f t="shared" si="2"/>
        <v>0.99801162414510569</v>
      </c>
      <c r="D16" s="19">
        <f t="shared" si="0"/>
        <v>1.9883758548943087E-3</v>
      </c>
      <c r="E16" s="20">
        <f t="shared" si="1"/>
        <v>0.19883758548943087</v>
      </c>
      <c r="F16" s="21">
        <v>1</v>
      </c>
    </row>
    <row r="17" spans="2:6" x14ac:dyDescent="0.15">
      <c r="B17" s="18">
        <v>2.87</v>
      </c>
      <c r="C17" s="15">
        <f t="shared" si="2"/>
        <v>0.99794764100506028</v>
      </c>
      <c r="D17" s="19">
        <f t="shared" si="0"/>
        <v>2.0523589949397181E-3</v>
      </c>
      <c r="E17" s="20">
        <f t="shared" si="1"/>
        <v>0.20523589949397181</v>
      </c>
      <c r="F17" s="21">
        <v>1</v>
      </c>
    </row>
    <row r="18" spans="2:6" x14ac:dyDescent="0.15">
      <c r="B18" s="22">
        <v>2.86</v>
      </c>
      <c r="C18" s="15">
        <f t="shared" si="2"/>
        <v>0.99788179495959539</v>
      </c>
      <c r="D18" s="19">
        <f t="shared" si="0"/>
        <v>2.1182050404046082E-3</v>
      </c>
      <c r="E18" s="20">
        <f t="shared" si="1"/>
        <v>0.21182050404046082</v>
      </c>
      <c r="F18" s="21">
        <v>1</v>
      </c>
    </row>
    <row r="19" spans="2:6" x14ac:dyDescent="0.15">
      <c r="B19" s="18">
        <v>2.85</v>
      </c>
      <c r="C19" s="15">
        <f t="shared" si="2"/>
        <v>0.99781403854508677</v>
      </c>
      <c r="D19" s="19">
        <f t="shared" si="0"/>
        <v>2.1859614549132322E-3</v>
      </c>
      <c r="E19" s="20">
        <f t="shared" si="1"/>
        <v>0.21859614549132322</v>
      </c>
      <c r="F19" s="21">
        <v>1</v>
      </c>
    </row>
    <row r="20" spans="2:6" x14ac:dyDescent="0.15">
      <c r="B20" s="22">
        <v>2.84</v>
      </c>
      <c r="C20" s="15">
        <f t="shared" si="2"/>
        <v>0.99774432330845764</v>
      </c>
      <c r="D20" s="19">
        <f t="shared" si="0"/>
        <v>2.2556766915423632E-3</v>
      </c>
      <c r="E20" s="20">
        <f t="shared" si="1"/>
        <v>0.22556766915423632</v>
      </c>
      <c r="F20" s="21">
        <v>1</v>
      </c>
    </row>
    <row r="21" spans="2:6" x14ac:dyDescent="0.15">
      <c r="B21" s="18">
        <v>2.83</v>
      </c>
      <c r="C21" s="15">
        <f t="shared" si="2"/>
        <v>0.9976725997932685</v>
      </c>
      <c r="D21" s="19">
        <f t="shared" si="0"/>
        <v>2.3274002067315003E-3</v>
      </c>
      <c r="E21" s="20">
        <f t="shared" si="1"/>
        <v>0.23274002067315003</v>
      </c>
      <c r="F21" s="21">
        <v>1</v>
      </c>
    </row>
    <row r="22" spans="2:6" x14ac:dyDescent="0.15">
      <c r="B22" s="22">
        <v>2.82</v>
      </c>
      <c r="C22" s="15">
        <f t="shared" si="2"/>
        <v>0.9975988175258107</v>
      </c>
      <c r="D22" s="19">
        <f t="shared" si="0"/>
        <v>2.4011824741893006E-3</v>
      </c>
      <c r="E22" s="20">
        <f t="shared" si="1"/>
        <v>0.24011824741893006</v>
      </c>
      <c r="F22" s="21">
        <v>1</v>
      </c>
    </row>
    <row r="23" spans="2:6" x14ac:dyDescent="0.15">
      <c r="B23" s="18">
        <v>2.81</v>
      </c>
      <c r="C23" s="15">
        <f t="shared" si="2"/>
        <v>0.99752292500121409</v>
      </c>
      <c r="D23" s="19">
        <f t="shared" si="0"/>
        <v>2.4770749987859109E-3</v>
      </c>
      <c r="E23" s="20">
        <f t="shared" si="1"/>
        <v>0.24770749987859109</v>
      </c>
      <c r="F23" s="21">
        <v>1</v>
      </c>
    </row>
    <row r="24" spans="2:6" x14ac:dyDescent="0.15">
      <c r="B24" s="22">
        <v>2.8</v>
      </c>
      <c r="C24" s="15">
        <f t="shared" si="2"/>
        <v>0.99744486966957202</v>
      </c>
      <c r="D24" s="19">
        <f t="shared" si="0"/>
        <v>2.5551303304279793E-3</v>
      </c>
      <c r="E24" s="20">
        <f t="shared" si="1"/>
        <v>0.25551303304279793</v>
      </c>
      <c r="F24" s="21">
        <v>1</v>
      </c>
    </row>
    <row r="25" spans="2:6" x14ac:dyDescent="0.15">
      <c r="B25" s="18">
        <v>2.79</v>
      </c>
      <c r="C25" s="15">
        <f t="shared" si="2"/>
        <v>0.99736459792209509</v>
      </c>
      <c r="D25" s="19">
        <f t="shared" si="0"/>
        <v>2.6354020779049137E-3</v>
      </c>
      <c r="E25" s="20">
        <f t="shared" si="1"/>
        <v>0.26354020779049137</v>
      </c>
      <c r="F25" s="21">
        <v>1</v>
      </c>
    </row>
    <row r="26" spans="2:6" x14ac:dyDescent="0.15">
      <c r="B26" s="22">
        <v>2.78</v>
      </c>
      <c r="C26" s="15">
        <f t="shared" si="2"/>
        <v>0.99728205507729872</v>
      </c>
      <c r="D26" s="19">
        <f t="shared" si="0"/>
        <v>2.7179449227012764E-3</v>
      </c>
      <c r="E26" s="20">
        <f t="shared" si="1"/>
        <v>0.27179449227012764</v>
      </c>
      <c r="F26" s="21">
        <v>1</v>
      </c>
    </row>
    <row r="27" spans="2:6" x14ac:dyDescent="0.15">
      <c r="B27" s="18">
        <v>2.77</v>
      </c>
      <c r="C27" s="15">
        <f t="shared" si="2"/>
        <v>0.99719718536723501</v>
      </c>
      <c r="D27" s="19">
        <f t="shared" si="0"/>
        <v>2.8028146327649939E-3</v>
      </c>
      <c r="E27" s="20">
        <f t="shared" si="1"/>
        <v>0.28028146327649939</v>
      </c>
      <c r="F27" s="21">
        <v>1</v>
      </c>
    </row>
    <row r="28" spans="2:6" x14ac:dyDescent="0.15">
      <c r="B28" s="22">
        <v>2.76</v>
      </c>
      <c r="C28" s="15">
        <f t="shared" si="2"/>
        <v>0.99710993192377384</v>
      </c>
      <c r="D28" s="19">
        <f t="shared" si="0"/>
        <v>2.8900680762261599E-3</v>
      </c>
      <c r="E28" s="20">
        <f t="shared" si="1"/>
        <v>0.28900680762261599</v>
      </c>
      <c r="F28" s="21">
        <v>1</v>
      </c>
    </row>
    <row r="29" spans="2:6" x14ac:dyDescent="0.15">
      <c r="B29" s="18">
        <v>2.75</v>
      </c>
      <c r="C29" s="15">
        <f t="shared" si="2"/>
        <v>0.99702023676494544</v>
      </c>
      <c r="D29" s="19">
        <f t="shared" si="0"/>
        <v>2.9797632350545555E-3</v>
      </c>
      <c r="E29" s="20">
        <f t="shared" si="1"/>
        <v>0.29797632350545555</v>
      </c>
      <c r="F29" s="21">
        <v>1</v>
      </c>
    </row>
    <row r="30" spans="2:6" x14ac:dyDescent="0.15">
      <c r="B30" s="22">
        <v>2.74</v>
      </c>
      <c r="C30" s="15">
        <f t="shared" si="2"/>
        <v>0.99692804078134956</v>
      </c>
      <c r="D30" s="19">
        <f t="shared" si="0"/>
        <v>3.0719592186504441E-3</v>
      </c>
      <c r="E30" s="20">
        <f t="shared" si="1"/>
        <v>0.30719592186504441</v>
      </c>
      <c r="F30" s="21">
        <v>1</v>
      </c>
    </row>
    <row r="31" spans="2:6" x14ac:dyDescent="0.15">
      <c r="B31" s="18">
        <v>2.73</v>
      </c>
      <c r="C31" s="15">
        <f t="shared" si="2"/>
        <v>0.99683328372264224</v>
      </c>
      <c r="D31" s="19">
        <f t="shared" si="0"/>
        <v>3.1667162773577617E-3</v>
      </c>
      <c r="E31" s="20">
        <f t="shared" si="1"/>
        <v>0.31667162773577617</v>
      </c>
      <c r="F31" s="21">
        <v>1</v>
      </c>
    </row>
    <row r="32" spans="2:6" x14ac:dyDescent="0.15">
      <c r="B32" s="22">
        <v>2.72</v>
      </c>
      <c r="C32" s="15">
        <f t="shared" si="2"/>
        <v>0.99673590418410873</v>
      </c>
      <c r="D32" s="19">
        <f t="shared" si="0"/>
        <v>3.2640958158912659E-3</v>
      </c>
      <c r="E32" s="20">
        <f t="shared" si="1"/>
        <v>0.32640958158912659</v>
      </c>
      <c r="F32" s="21">
        <v>1</v>
      </c>
    </row>
    <row r="33" spans="2:6" x14ac:dyDescent="0.15">
      <c r="B33" s="18">
        <v>2.71</v>
      </c>
      <c r="C33" s="15">
        <f t="shared" si="2"/>
        <v>0.9966358395933308</v>
      </c>
      <c r="D33" s="19">
        <f t="shared" si="0"/>
        <v>3.3641604066692032E-3</v>
      </c>
      <c r="E33" s="20">
        <f t="shared" si="1"/>
        <v>0.33641604066692032</v>
      </c>
      <c r="F33" s="21">
        <v>1</v>
      </c>
    </row>
    <row r="34" spans="2:6" x14ac:dyDescent="0.15">
      <c r="B34" s="22">
        <v>2.7</v>
      </c>
      <c r="C34" s="15">
        <f t="shared" si="2"/>
        <v>0.99653302619695938</v>
      </c>
      <c r="D34" s="19">
        <f t="shared" si="0"/>
        <v>3.4669738030406183E-3</v>
      </c>
      <c r="E34" s="20">
        <f t="shared" si="1"/>
        <v>0.34669738030406183</v>
      </c>
      <c r="F34" s="21">
        <v>1</v>
      </c>
    </row>
    <row r="35" spans="2:6" x14ac:dyDescent="0.15">
      <c r="B35" s="18">
        <v>2.69</v>
      </c>
      <c r="C35" s="15">
        <f t="shared" si="2"/>
        <v>0.99642739904760025</v>
      </c>
      <c r="D35" s="19">
        <f t="shared" si="0"/>
        <v>3.5726009523997515E-3</v>
      </c>
      <c r="E35" s="20">
        <f t="shared" si="1"/>
        <v>0.35726009523997515</v>
      </c>
      <c r="F35" s="21">
        <v>1</v>
      </c>
    </row>
    <row r="36" spans="2:6" x14ac:dyDescent="0.15">
      <c r="B36" s="22">
        <v>2.68</v>
      </c>
      <c r="C36" s="15">
        <f t="shared" si="2"/>
        <v>0.99631889199082502</v>
      </c>
      <c r="D36" s="19">
        <f t="shared" si="0"/>
        <v>3.6811080091749826E-3</v>
      </c>
      <c r="E36" s="20">
        <f t="shared" si="1"/>
        <v>0.36811080091749826</v>
      </c>
      <c r="F36" s="21">
        <v>1</v>
      </c>
    </row>
    <row r="37" spans="2:6" x14ac:dyDescent="0.15">
      <c r="B37" s="18">
        <v>2.67</v>
      </c>
      <c r="C37" s="15">
        <f t="shared" si="2"/>
        <v>0.99620743765231456</v>
      </c>
      <c r="D37" s="19">
        <f t="shared" si="0"/>
        <v>3.7925623476854353E-3</v>
      </c>
      <c r="E37" s="20">
        <f t="shared" si="1"/>
        <v>0.37925623476854353</v>
      </c>
      <c r="F37" s="21">
        <v>1</v>
      </c>
    </row>
    <row r="38" spans="2:6" x14ac:dyDescent="0.15">
      <c r="B38" s="22">
        <v>2.66</v>
      </c>
      <c r="C38" s="15">
        <f t="shared" si="2"/>
        <v>0.99609296742514719</v>
      </c>
      <c r="D38" s="19">
        <f t="shared" si="0"/>
        <v>3.907032574852809E-3</v>
      </c>
      <c r="E38" s="20">
        <f t="shared" si="1"/>
        <v>0.3907032574852809</v>
      </c>
      <c r="F38" s="21">
        <v>1</v>
      </c>
    </row>
    <row r="39" spans="2:6" x14ac:dyDescent="0.15">
      <c r="B39" s="18">
        <v>2.65</v>
      </c>
      <c r="C39" s="15">
        <f t="shared" si="2"/>
        <v>0.99597541145724167</v>
      </c>
      <c r="D39" s="19">
        <f t="shared" si="0"/>
        <v>4.0245885427583339E-3</v>
      </c>
      <c r="E39" s="20">
        <f t="shared" si="1"/>
        <v>0.40245885427583339</v>
      </c>
      <c r="F39" s="21">
        <v>1</v>
      </c>
    </row>
    <row r="40" spans="2:6" x14ac:dyDescent="0.15">
      <c r="B40" s="22">
        <v>2.64</v>
      </c>
      <c r="C40" s="15">
        <f t="shared" si="2"/>
        <v>0.99585469863896392</v>
      </c>
      <c r="D40" s="19">
        <f t="shared" si="0"/>
        <v>4.14530136103608E-3</v>
      </c>
      <c r="E40" s="20">
        <f t="shared" si="1"/>
        <v>0.414530136103608</v>
      </c>
      <c r="F40" s="21">
        <v>1</v>
      </c>
    </row>
    <row r="41" spans="2:6" x14ac:dyDescent="0.15">
      <c r="B41" s="18">
        <v>2.63</v>
      </c>
      <c r="C41" s="15">
        <f t="shared" si="2"/>
        <v>0.9957307565909107</v>
      </c>
      <c r="D41" s="19">
        <f t="shared" si="0"/>
        <v>4.2692434090892961E-3</v>
      </c>
      <c r="E41" s="20">
        <f t="shared" si="1"/>
        <v>0.42692434090892961</v>
      </c>
      <c r="F41" s="21">
        <v>1</v>
      </c>
    </row>
    <row r="42" spans="2:6" x14ac:dyDescent="0.15">
      <c r="B42" s="22">
        <v>2.62</v>
      </c>
      <c r="C42" s="15">
        <f t="shared" si="2"/>
        <v>0.99560351165187866</v>
      </c>
      <c r="D42" s="19">
        <f t="shared" si="0"/>
        <v>4.3964883481213413E-3</v>
      </c>
      <c r="E42" s="20">
        <f t="shared" si="1"/>
        <v>0.43964883481213413</v>
      </c>
      <c r="F42" s="21">
        <v>1</v>
      </c>
    </row>
    <row r="43" spans="2:6" x14ac:dyDescent="0.15">
      <c r="B43" s="18">
        <v>2.61</v>
      </c>
      <c r="C43" s="15">
        <f t="shared" si="2"/>
        <v>0.99547288886703267</v>
      </c>
      <c r="D43" s="19">
        <f t="shared" si="0"/>
        <v>4.5271111329673319E-3</v>
      </c>
      <c r="E43" s="20">
        <f t="shared" si="1"/>
        <v>0.45271111329673319</v>
      </c>
      <c r="F43" s="21">
        <v>1</v>
      </c>
    </row>
    <row r="44" spans="2:6" x14ac:dyDescent="0.15">
      <c r="B44" s="22">
        <v>2.6</v>
      </c>
      <c r="C44" s="15">
        <f t="shared" si="2"/>
        <v>0.99533881197628127</v>
      </c>
      <c r="D44" s="19">
        <f t="shared" si="0"/>
        <v>4.661188023718732E-3</v>
      </c>
      <c r="E44" s="20">
        <f t="shared" si="1"/>
        <v>0.4661188023718732</v>
      </c>
      <c r="F44" s="21">
        <v>1</v>
      </c>
    </row>
    <row r="45" spans="2:6" x14ac:dyDescent="0.15">
      <c r="B45" s="18">
        <v>2.59</v>
      </c>
      <c r="C45" s="15">
        <f t="shared" si="2"/>
        <v>0.99520120340287377</v>
      </c>
      <c r="D45" s="19">
        <f t="shared" si="0"/>
        <v>4.7987965971262314E-3</v>
      </c>
      <c r="E45" s="20">
        <f t="shared" si="1"/>
        <v>0.47987965971262314</v>
      </c>
      <c r="F45" s="21">
        <v>1</v>
      </c>
    </row>
    <row r="46" spans="2:6" x14ac:dyDescent="0.15">
      <c r="B46" s="22">
        <v>2.58</v>
      </c>
      <c r="C46" s="15">
        <f t="shared" si="2"/>
        <v>0.99505998424222941</v>
      </c>
      <c r="D46" s="19">
        <f t="shared" si="0"/>
        <v>4.9400157577705883E-3</v>
      </c>
      <c r="E46" s="20">
        <f t="shared" si="1"/>
        <v>0.49400157577705883</v>
      </c>
      <c r="F46" s="21">
        <v>1</v>
      </c>
    </row>
    <row r="47" spans="2:6" x14ac:dyDescent="0.15">
      <c r="B47" s="18">
        <v>2.57</v>
      </c>
      <c r="C47" s="15">
        <f t="shared" si="2"/>
        <v>0.994915074251009</v>
      </c>
      <c r="D47" s="19">
        <f t="shared" si="0"/>
        <v>5.0849257489909983E-3</v>
      </c>
      <c r="E47" s="20">
        <f t="shared" si="1"/>
        <v>0.50849257489909983</v>
      </c>
      <c r="F47" s="21">
        <v>1</v>
      </c>
    </row>
    <row r="48" spans="2:6" x14ac:dyDescent="0.15">
      <c r="B48" s="22">
        <v>2.56</v>
      </c>
      <c r="C48" s="15">
        <f t="shared" si="2"/>
        <v>0.99476639183644422</v>
      </c>
      <c r="D48" s="19">
        <f t="shared" si="0"/>
        <v>5.2336081635557807E-3</v>
      </c>
      <c r="E48" s="20">
        <f t="shared" si="1"/>
        <v>0.52336081635557807</v>
      </c>
      <c r="F48" s="21">
        <v>1</v>
      </c>
    </row>
    <row r="49" spans="2:6" x14ac:dyDescent="0.15">
      <c r="B49" s="18">
        <v>2.5499999999999998</v>
      </c>
      <c r="C49" s="15">
        <f t="shared" si="2"/>
        <v>0.99461385404593328</v>
      </c>
      <c r="D49" s="19">
        <f t="shared" si="0"/>
        <v>5.3861459540667234E-3</v>
      </c>
      <c r="E49" s="20">
        <f t="shared" si="1"/>
        <v>0.53861459540667234</v>
      </c>
      <c r="F49" s="21">
        <v>1</v>
      </c>
    </row>
    <row r="50" spans="2:6" x14ac:dyDescent="0.15">
      <c r="B50" s="22">
        <v>2.54</v>
      </c>
      <c r="C50" s="15">
        <f t="shared" si="2"/>
        <v>0.99445737655691735</v>
      </c>
      <c r="D50" s="19">
        <f t="shared" si="0"/>
        <v>5.5426234430826504E-3</v>
      </c>
      <c r="E50" s="20">
        <f t="shared" si="1"/>
        <v>0.55426234430826504</v>
      </c>
      <c r="F50" s="21">
        <v>1</v>
      </c>
    </row>
    <row r="51" spans="2:6" x14ac:dyDescent="0.15">
      <c r="B51" s="18">
        <v>2.5299999999999998</v>
      </c>
      <c r="C51" s="15">
        <f t="shared" si="2"/>
        <v>0.99429687366704933</v>
      </c>
      <c r="D51" s="19">
        <f t="shared" si="0"/>
        <v>5.7031263329506698E-3</v>
      </c>
      <c r="E51" s="20">
        <f t="shared" si="1"/>
        <v>0.57031263329506698</v>
      </c>
      <c r="F51" s="21">
        <v>1</v>
      </c>
    </row>
    <row r="52" spans="2:6" x14ac:dyDescent="0.15">
      <c r="B52" s="22">
        <v>2.52</v>
      </c>
      <c r="C52" s="15">
        <f t="shared" si="2"/>
        <v>0.99413225828466745</v>
      </c>
      <c r="D52" s="19">
        <f t="shared" si="0"/>
        <v>5.8677417153325528E-3</v>
      </c>
      <c r="E52" s="20">
        <f t="shared" si="1"/>
        <v>0.58677417153325528</v>
      </c>
      <c r="F52" s="21">
        <v>1</v>
      </c>
    </row>
    <row r="53" spans="2:6" x14ac:dyDescent="0.15">
      <c r="B53" s="18">
        <v>2.5099999999999998</v>
      </c>
      <c r="C53" s="15">
        <f t="shared" si="2"/>
        <v>0.9939634419195873</v>
      </c>
      <c r="D53" s="19">
        <f t="shared" si="0"/>
        <v>6.0365580804127017E-3</v>
      </c>
      <c r="E53" s="20">
        <f t="shared" si="1"/>
        <v>0.60365580804127017</v>
      </c>
      <c r="F53" s="21">
        <v>1</v>
      </c>
    </row>
    <row r="54" spans="2:6" x14ac:dyDescent="0.15">
      <c r="B54" s="22">
        <v>2.5</v>
      </c>
      <c r="C54" s="15">
        <f t="shared" si="2"/>
        <v>0.99379033467422384</v>
      </c>
      <c r="D54" s="19">
        <f t="shared" si="0"/>
        <v>6.2096653257761592E-3</v>
      </c>
      <c r="E54" s="20">
        <f t="shared" si="1"/>
        <v>0.62096653257761592</v>
      </c>
      <c r="F54" s="21">
        <v>1</v>
      </c>
    </row>
    <row r="55" spans="2:6" x14ac:dyDescent="0.15">
      <c r="B55" s="18">
        <v>2.4900000000000002</v>
      </c>
      <c r="C55" s="15">
        <f t="shared" si="2"/>
        <v>0.99361284523505677</v>
      </c>
      <c r="D55" s="19">
        <f t="shared" si="0"/>
        <v>6.3871547649432259E-3</v>
      </c>
      <c r="E55" s="20">
        <f t="shared" si="1"/>
        <v>0.63871547649432259</v>
      </c>
      <c r="F55" s="21">
        <v>1</v>
      </c>
    </row>
    <row r="56" spans="2:6" x14ac:dyDescent="0.15">
      <c r="B56" s="22">
        <v>2.48</v>
      </c>
      <c r="C56" s="15">
        <f t="shared" si="2"/>
        <v>0.99343088086445319</v>
      </c>
      <c r="D56" s="19">
        <f t="shared" si="0"/>
        <v>6.5691191355468082E-3</v>
      </c>
      <c r="E56" s="20">
        <f t="shared" si="1"/>
        <v>0.65691191355468082</v>
      </c>
      <c r="F56" s="21">
        <v>1</v>
      </c>
    </row>
    <row r="57" spans="2:6" x14ac:dyDescent="0.15">
      <c r="B57" s="18">
        <v>2.4700000000000002</v>
      </c>
      <c r="C57" s="15">
        <f t="shared" si="2"/>
        <v>0.99324434739285938</v>
      </c>
      <c r="D57" s="19">
        <f t="shared" si="0"/>
        <v>6.7556526071406164E-3</v>
      </c>
      <c r="E57" s="20">
        <f t="shared" si="1"/>
        <v>0.67556526071406164</v>
      </c>
      <c r="F57" s="21">
        <v>1</v>
      </c>
    </row>
    <row r="58" spans="2:6" x14ac:dyDescent="0.15">
      <c r="B58" s="22">
        <v>2.46</v>
      </c>
      <c r="C58" s="15">
        <f t="shared" si="2"/>
        <v>0.99305314921137566</v>
      </c>
      <c r="D58" s="19">
        <f t="shared" si="0"/>
        <v>6.9468507886243369E-3</v>
      </c>
      <c r="E58" s="20">
        <f t="shared" si="1"/>
        <v>0.69468507886243369</v>
      </c>
      <c r="F58" s="21">
        <v>1</v>
      </c>
    </row>
    <row r="59" spans="2:6" x14ac:dyDescent="0.15">
      <c r="B59" s="18">
        <v>2.4500000000000002</v>
      </c>
      <c r="C59" s="15">
        <f t="shared" si="2"/>
        <v>0.99285718926472855</v>
      </c>
      <c r="D59" s="19">
        <f t="shared" si="0"/>
        <v>7.1428107352714543E-3</v>
      </c>
      <c r="E59" s="20">
        <f t="shared" si="1"/>
        <v>0.71428107352714543</v>
      </c>
      <c r="F59" s="21">
        <v>1</v>
      </c>
    </row>
    <row r="60" spans="2:6" x14ac:dyDescent="0.15">
      <c r="B60" s="22">
        <v>2.44</v>
      </c>
      <c r="C60" s="15">
        <f t="shared" si="2"/>
        <v>0.99265636904465171</v>
      </c>
      <c r="D60" s="19">
        <f t="shared" si="0"/>
        <v>7.3436309553482904E-3</v>
      </c>
      <c r="E60" s="20">
        <f t="shared" si="1"/>
        <v>0.73436309553482904</v>
      </c>
      <c r="F60" s="21">
        <v>1</v>
      </c>
    </row>
    <row r="61" spans="2:6" x14ac:dyDescent="0.15">
      <c r="B61" s="18">
        <v>2.4300000000000002</v>
      </c>
      <c r="C61" s="15">
        <f t="shared" si="2"/>
        <v>0.99245058858369084</v>
      </c>
      <c r="D61" s="19">
        <f t="shared" si="0"/>
        <v>7.5494114163091597E-3</v>
      </c>
      <c r="E61" s="20">
        <f t="shared" si="1"/>
        <v>0.75494114163091597</v>
      </c>
      <c r="F61" s="21">
        <v>1</v>
      </c>
    </row>
    <row r="62" spans="2:6" x14ac:dyDescent="0.15">
      <c r="B62" s="22">
        <v>2.42</v>
      </c>
      <c r="C62" s="15">
        <f t="shared" si="2"/>
        <v>0.99223974644944635</v>
      </c>
      <c r="D62" s="19">
        <f t="shared" si="0"/>
        <v>7.760253550553653E-3</v>
      </c>
      <c r="E62" s="20">
        <f t="shared" si="1"/>
        <v>0.7760253550553653</v>
      </c>
      <c r="F62" s="21">
        <v>1</v>
      </c>
    </row>
    <row r="63" spans="2:6" x14ac:dyDescent="0.15">
      <c r="B63" s="18">
        <v>2.41</v>
      </c>
      <c r="C63" s="15">
        <f t="shared" si="2"/>
        <v>0.99202373973926627</v>
      </c>
      <c r="D63" s="19">
        <f t="shared" si="0"/>
        <v>7.9762602607337252E-3</v>
      </c>
      <c r="E63" s="20">
        <f t="shared" si="1"/>
        <v>0.79762602607337252</v>
      </c>
      <c r="F63" s="21">
        <v>1</v>
      </c>
    </row>
    <row r="64" spans="2:6" x14ac:dyDescent="0.15">
      <c r="B64" s="22">
        <v>2.4</v>
      </c>
      <c r="C64" s="15">
        <f t="shared" si="2"/>
        <v>0.99180246407540384</v>
      </c>
      <c r="D64" s="19">
        <f t="shared" si="0"/>
        <v>8.1975359245961554E-3</v>
      </c>
      <c r="E64" s="20">
        <f t="shared" si="1"/>
        <v>0.81975359245961554</v>
      </c>
      <c r="F64" s="21">
        <v>1</v>
      </c>
    </row>
    <row r="65" spans="2:6" x14ac:dyDescent="0.15">
      <c r="B65" s="18">
        <v>2.39</v>
      </c>
      <c r="C65" s="15">
        <f t="shared" si="2"/>
        <v>0.99157581360065428</v>
      </c>
      <c r="D65" s="19">
        <f t="shared" si="0"/>
        <v>8.4241863993457233E-3</v>
      </c>
      <c r="E65" s="20">
        <f t="shared" si="1"/>
        <v>0.84241863993457233</v>
      </c>
      <c r="F65" s="21">
        <v>1</v>
      </c>
    </row>
    <row r="66" spans="2:6" x14ac:dyDescent="0.15">
      <c r="B66" s="22">
        <v>2.38</v>
      </c>
      <c r="C66" s="15">
        <f t="shared" si="2"/>
        <v>0.99134368097448344</v>
      </c>
      <c r="D66" s="19">
        <f t="shared" si="0"/>
        <v>8.6563190255165567E-3</v>
      </c>
      <c r="E66" s="20">
        <f t="shared" si="1"/>
        <v>0.86563190255165567</v>
      </c>
      <c r="F66" s="21">
        <v>1</v>
      </c>
    </row>
    <row r="67" spans="2:6" x14ac:dyDescent="0.15">
      <c r="B67" s="18">
        <v>2.37</v>
      </c>
      <c r="C67" s="15">
        <f t="shared" si="2"/>
        <v>0.99110595736966323</v>
      </c>
      <c r="D67" s="19">
        <f t="shared" si="0"/>
        <v>8.8940426303367737E-3</v>
      </c>
      <c r="E67" s="20">
        <f t="shared" si="1"/>
        <v>0.88940426303367737</v>
      </c>
      <c r="F67" s="21">
        <v>1</v>
      </c>
    </row>
    <row r="68" spans="2:6" x14ac:dyDescent="0.15">
      <c r="B68" s="22">
        <v>2.36</v>
      </c>
      <c r="C68" s="15">
        <f t="shared" si="2"/>
        <v>0.99086253246942735</v>
      </c>
      <c r="D68" s="19">
        <f t="shared" ref="D68:D103" si="3">SUM(1-C68)</f>
        <v>9.1374675305726516E-3</v>
      </c>
      <c r="E68" s="20">
        <f t="shared" ref="E68:E103" si="4">SUM(1-C68)*100</f>
        <v>0.91374675305726516</v>
      </c>
      <c r="F68" s="21">
        <v>1</v>
      </c>
    </row>
    <row r="69" spans="2:6" x14ac:dyDescent="0.15">
      <c r="B69" s="18">
        <v>2.35</v>
      </c>
      <c r="C69" s="15">
        <f t="shared" ref="C69:C103" si="5">NORMDIST(B69,0,1,1)</f>
        <v>0.99061329446516144</v>
      </c>
      <c r="D69" s="19">
        <f t="shared" si="3"/>
        <v>9.3867055348385575E-3</v>
      </c>
      <c r="E69" s="20">
        <f t="shared" si="4"/>
        <v>0.93867055348385575</v>
      </c>
      <c r="F69" s="21">
        <v>1</v>
      </c>
    </row>
    <row r="70" spans="2:6" x14ac:dyDescent="0.15">
      <c r="B70" s="22">
        <v>2.34</v>
      </c>
      <c r="C70" s="15">
        <f t="shared" si="5"/>
        <v>0.99035813005464168</v>
      </c>
      <c r="D70" s="19">
        <f t="shared" si="3"/>
        <v>9.6418699453583168E-3</v>
      </c>
      <c r="E70" s="20">
        <f t="shared" si="4"/>
        <v>0.96418699453583168</v>
      </c>
      <c r="F70" s="21">
        <v>1</v>
      </c>
    </row>
    <row r="71" spans="2:6" x14ac:dyDescent="0.15">
      <c r="B71" s="18">
        <v>2.33</v>
      </c>
      <c r="C71" s="15">
        <f t="shared" si="5"/>
        <v>0.99009692444083575</v>
      </c>
      <c r="D71" s="19">
        <f t="shared" si="3"/>
        <v>9.9030755591642539E-3</v>
      </c>
      <c r="E71" s="20">
        <f t="shared" si="4"/>
        <v>0.99030755591642539</v>
      </c>
      <c r="F71" s="21">
        <v>1</v>
      </c>
    </row>
    <row r="72" spans="2:6" x14ac:dyDescent="0.15">
      <c r="B72" s="22">
        <v>2.3199999999999998</v>
      </c>
      <c r="C72" s="15">
        <f t="shared" si="5"/>
        <v>0.98982956133128031</v>
      </c>
      <c r="D72" s="19">
        <f t="shared" si="3"/>
        <v>1.0170438668719695E-2</v>
      </c>
      <c r="E72" s="20">
        <f t="shared" si="4"/>
        <v>1.0170438668719695</v>
      </c>
      <c r="F72" s="21">
        <v>1</v>
      </c>
    </row>
    <row r="73" spans="2:6" x14ac:dyDescent="0.15">
      <c r="B73" s="18">
        <v>2.31</v>
      </c>
      <c r="C73" s="15">
        <f t="shared" si="5"/>
        <v>0.98955592293804895</v>
      </c>
      <c r="D73" s="19">
        <f t="shared" si="3"/>
        <v>1.0444077061951051E-2</v>
      </c>
      <c r="E73" s="20">
        <f t="shared" si="4"/>
        <v>1.0444077061951051</v>
      </c>
      <c r="F73" s="21">
        <v>1</v>
      </c>
    </row>
    <row r="74" spans="2:6" x14ac:dyDescent="0.15">
      <c r="B74" s="22">
        <v>2.2999999999999998</v>
      </c>
      <c r="C74" s="15">
        <f t="shared" si="5"/>
        <v>0.98927588997832416</v>
      </c>
      <c r="D74" s="19">
        <f t="shared" si="3"/>
        <v>1.0724110021675837E-2</v>
      </c>
      <c r="E74" s="20">
        <f t="shared" si="4"/>
        <v>1.0724110021675837</v>
      </c>
      <c r="F74" s="21">
        <v>1</v>
      </c>
    </row>
    <row r="75" spans="2:6" x14ac:dyDescent="0.15">
      <c r="B75" s="18">
        <v>2.29</v>
      </c>
      <c r="C75" s="15">
        <f t="shared" si="5"/>
        <v>0.98898934167558861</v>
      </c>
      <c r="D75" s="19">
        <f t="shared" si="3"/>
        <v>1.1010658324411393E-2</v>
      </c>
      <c r="E75" s="20">
        <f t="shared" si="4"/>
        <v>1.1010658324411393</v>
      </c>
      <c r="F75" s="21">
        <v>1</v>
      </c>
    </row>
    <row r="76" spans="2:6" x14ac:dyDescent="0.15">
      <c r="B76" s="22">
        <v>2.2799999999999998</v>
      </c>
      <c r="C76" s="15">
        <f t="shared" si="5"/>
        <v>0.9886961557614472</v>
      </c>
      <c r="D76" s="19">
        <f t="shared" si="3"/>
        <v>1.1303844238552796E-2</v>
      </c>
      <c r="E76" s="20">
        <f t="shared" si="4"/>
        <v>1.1303844238552796</v>
      </c>
      <c r="F76" s="21">
        <v>1</v>
      </c>
    </row>
    <row r="77" spans="2:6" x14ac:dyDescent="0.15">
      <c r="B77" s="18">
        <v>2.27</v>
      </c>
      <c r="C77" s="15">
        <f t="shared" si="5"/>
        <v>0.98839620847809651</v>
      </c>
      <c r="D77" s="19">
        <f t="shared" si="3"/>
        <v>1.1603791521903495E-2</v>
      </c>
      <c r="E77" s="20">
        <f t="shared" si="4"/>
        <v>1.1603791521903495</v>
      </c>
      <c r="F77" s="21">
        <v>1</v>
      </c>
    </row>
    <row r="78" spans="2:6" x14ac:dyDescent="0.15">
      <c r="B78" s="22">
        <v>2.2599999999999998</v>
      </c>
      <c r="C78" s="15">
        <f t="shared" si="5"/>
        <v>0.98808937458145296</v>
      </c>
      <c r="D78" s="19">
        <f t="shared" si="3"/>
        <v>1.1910625418547038E-2</v>
      </c>
      <c r="E78" s="20">
        <f t="shared" si="4"/>
        <v>1.1910625418547038</v>
      </c>
      <c r="F78" s="21">
        <v>1</v>
      </c>
    </row>
    <row r="79" spans="2:6" x14ac:dyDescent="0.15">
      <c r="B79" s="18">
        <v>2.25</v>
      </c>
      <c r="C79" s="15">
        <f t="shared" si="5"/>
        <v>0.98777552734495533</v>
      </c>
      <c r="D79" s="19">
        <f t="shared" si="3"/>
        <v>1.2224472655044671E-2</v>
      </c>
      <c r="E79" s="20">
        <f t="shared" si="4"/>
        <v>1.2224472655044671</v>
      </c>
      <c r="F79" s="21">
        <v>1</v>
      </c>
    </row>
    <row r="80" spans="2:6" x14ac:dyDescent="0.15">
      <c r="B80" s="22">
        <v>2.2400000000000002</v>
      </c>
      <c r="C80" s="15">
        <f t="shared" si="5"/>
        <v>0.98745453856405341</v>
      </c>
      <c r="D80" s="19">
        <f t="shared" si="3"/>
        <v>1.2545461435946592E-2</v>
      </c>
      <c r="E80" s="20">
        <f t="shared" si="4"/>
        <v>1.2545461435946592</v>
      </c>
      <c r="F80" s="21">
        <v>1</v>
      </c>
    </row>
    <row r="81" spans="2:6" x14ac:dyDescent="0.15">
      <c r="B81" s="18">
        <v>2.23</v>
      </c>
      <c r="C81" s="15">
        <f t="shared" si="5"/>
        <v>0.98712627856139801</v>
      </c>
      <c r="D81" s="19">
        <f t="shared" si="3"/>
        <v>1.2873721438601993E-2</v>
      </c>
      <c r="E81" s="20">
        <f t="shared" si="4"/>
        <v>1.2873721438601993</v>
      </c>
      <c r="F81" s="21">
        <v>1</v>
      </c>
    </row>
    <row r="82" spans="2:6" x14ac:dyDescent="0.15">
      <c r="B82" s="22">
        <v>2.2200000000000002</v>
      </c>
      <c r="C82" s="15">
        <f t="shared" si="5"/>
        <v>0.98679061619274377</v>
      </c>
      <c r="D82" s="19">
        <f t="shared" si="3"/>
        <v>1.3209383807256225E-2</v>
      </c>
      <c r="E82" s="20">
        <f t="shared" si="4"/>
        <v>1.3209383807256225</v>
      </c>
      <c r="F82" s="21">
        <v>1</v>
      </c>
    </row>
    <row r="83" spans="2:6" x14ac:dyDescent="0.15">
      <c r="B83" s="18">
        <v>2.21</v>
      </c>
      <c r="C83" s="15">
        <f t="shared" si="5"/>
        <v>0.98644741885358</v>
      </c>
      <c r="D83" s="19">
        <f t="shared" si="3"/>
        <v>1.3552581146419995E-2</v>
      </c>
      <c r="E83" s="20">
        <f t="shared" si="4"/>
        <v>1.3552581146419995</v>
      </c>
      <c r="F83" s="21">
        <v>1</v>
      </c>
    </row>
    <row r="84" spans="2:6" x14ac:dyDescent="0.15">
      <c r="B84" s="22">
        <v>2.2000000000000002</v>
      </c>
      <c r="C84" s="15">
        <f t="shared" si="5"/>
        <v>0.98609655248650141</v>
      </c>
      <c r="D84" s="19">
        <f t="shared" si="3"/>
        <v>1.390344751349859E-2</v>
      </c>
      <c r="E84" s="20">
        <f t="shared" si="4"/>
        <v>1.390344751349859</v>
      </c>
      <c r="F84" s="21">
        <v>1</v>
      </c>
    </row>
    <row r="85" spans="2:6" x14ac:dyDescent="0.15">
      <c r="B85" s="18">
        <v>2.19</v>
      </c>
      <c r="C85" s="15">
        <f t="shared" si="5"/>
        <v>0.98573788158933118</v>
      </c>
      <c r="D85" s="19">
        <f t="shared" si="3"/>
        <v>1.4262118410668823E-2</v>
      </c>
      <c r="E85" s="20">
        <f t="shared" si="4"/>
        <v>1.4262118410668823</v>
      </c>
      <c r="F85" s="21">
        <v>1</v>
      </c>
    </row>
    <row r="86" spans="2:6" x14ac:dyDescent="0.15">
      <c r="B86" s="22">
        <v>2.1800000000000002</v>
      </c>
      <c r="C86" s="15">
        <f t="shared" si="5"/>
        <v>0.98537126922401075</v>
      </c>
      <c r="D86" s="19">
        <f t="shared" si="3"/>
        <v>1.4628730775989252E-2</v>
      </c>
      <c r="E86" s="20">
        <f t="shared" si="4"/>
        <v>1.4628730775989252</v>
      </c>
      <c r="F86" s="21">
        <v>1</v>
      </c>
    </row>
    <row r="87" spans="2:6" x14ac:dyDescent="0.15">
      <c r="B87" s="18">
        <v>2.17</v>
      </c>
      <c r="C87" s="15">
        <f t="shared" si="5"/>
        <v>0.98499657702626775</v>
      </c>
      <c r="D87" s="19">
        <f t="shared" si="3"/>
        <v>1.500342297373225E-2</v>
      </c>
      <c r="E87" s="20">
        <f t="shared" si="4"/>
        <v>1.500342297373225</v>
      </c>
      <c r="F87" s="21">
        <v>1</v>
      </c>
    </row>
    <row r="88" spans="2:6" x14ac:dyDescent="0.15">
      <c r="B88" s="22">
        <v>2.16</v>
      </c>
      <c r="C88" s="15">
        <f t="shared" si="5"/>
        <v>0.98461366521607452</v>
      </c>
      <c r="D88" s="19">
        <f t="shared" si="3"/>
        <v>1.5386334783925482E-2</v>
      </c>
      <c r="E88" s="20">
        <f t="shared" si="4"/>
        <v>1.5386334783925482</v>
      </c>
      <c r="F88" s="21">
        <v>1</v>
      </c>
    </row>
    <row r="89" spans="2:6" x14ac:dyDescent="0.15">
      <c r="B89" s="18">
        <v>2.15</v>
      </c>
      <c r="C89" s="15">
        <f t="shared" si="5"/>
        <v>0.98422239260890954</v>
      </c>
      <c r="D89" s="19">
        <f t="shared" si="3"/>
        <v>1.5777607391090465E-2</v>
      </c>
      <c r="E89" s="20">
        <f t="shared" si="4"/>
        <v>1.5777607391090465</v>
      </c>
      <c r="F89" s="21">
        <v>1</v>
      </c>
    </row>
    <row r="90" spans="2:6" x14ac:dyDescent="0.15">
      <c r="B90" s="22">
        <v>2.14</v>
      </c>
      <c r="C90" s="15">
        <f t="shared" si="5"/>
        <v>0.98382261662783388</v>
      </c>
      <c r="D90" s="19">
        <f t="shared" si="3"/>
        <v>1.6177383372166121E-2</v>
      </c>
      <c r="E90" s="20">
        <f t="shared" si="4"/>
        <v>1.6177383372166121</v>
      </c>
      <c r="F90" s="21">
        <v>1</v>
      </c>
    </row>
    <row r="91" spans="2:6" x14ac:dyDescent="0.15">
      <c r="B91" s="18">
        <v>2.13</v>
      </c>
      <c r="C91" s="15">
        <f t="shared" si="5"/>
        <v>0.98341419331639501</v>
      </c>
      <c r="D91" s="19">
        <f t="shared" si="3"/>
        <v>1.6585806683604987E-2</v>
      </c>
      <c r="E91" s="20">
        <f t="shared" si="4"/>
        <v>1.6585806683604987</v>
      </c>
      <c r="F91" s="21">
        <v>1</v>
      </c>
    </row>
    <row r="92" spans="2:6" x14ac:dyDescent="0.15">
      <c r="B92" s="22">
        <v>2.12</v>
      </c>
      <c r="C92" s="15">
        <f t="shared" si="5"/>
        <v>0.98299697735236724</v>
      </c>
      <c r="D92" s="19">
        <f t="shared" si="3"/>
        <v>1.700302264763276E-2</v>
      </c>
      <c r="E92" s="20">
        <f t="shared" si="4"/>
        <v>1.700302264763276</v>
      </c>
      <c r="F92" s="21">
        <v>1</v>
      </c>
    </row>
    <row r="93" spans="2:6" x14ac:dyDescent="0.15">
      <c r="B93" s="18">
        <v>2.11</v>
      </c>
      <c r="C93" s="15">
        <f t="shared" si="5"/>
        <v>0.98257082206234292</v>
      </c>
      <c r="D93" s="19">
        <f t="shared" si="3"/>
        <v>1.7429177937657081E-2</v>
      </c>
      <c r="E93" s="20">
        <f t="shared" si="4"/>
        <v>1.7429177937657081</v>
      </c>
      <c r="F93" s="21">
        <v>1</v>
      </c>
    </row>
    <row r="94" spans="2:6" x14ac:dyDescent="0.15">
      <c r="B94" s="22">
        <v>2.1</v>
      </c>
      <c r="C94" s="15">
        <f t="shared" si="5"/>
        <v>0.98213557943718344</v>
      </c>
      <c r="D94" s="19">
        <f t="shared" si="3"/>
        <v>1.7864420562816563E-2</v>
      </c>
      <c r="E94" s="20">
        <f t="shared" si="4"/>
        <v>1.7864420562816563</v>
      </c>
      <c r="F94" s="21">
        <v>1</v>
      </c>
    </row>
    <row r="95" spans="2:6" x14ac:dyDescent="0.15">
      <c r="B95" s="18">
        <v>2.09</v>
      </c>
      <c r="C95" s="15">
        <f t="shared" si="5"/>
        <v>0.98169110014834104</v>
      </c>
      <c r="D95" s="19">
        <f t="shared" si="3"/>
        <v>1.8308899851658955E-2</v>
      </c>
      <c r="E95" s="20">
        <f t="shared" si="4"/>
        <v>1.8308899851658955</v>
      </c>
      <c r="F95" s="21">
        <v>1</v>
      </c>
    </row>
    <row r="96" spans="2:6" x14ac:dyDescent="0.15">
      <c r="B96" s="22">
        <v>2.08</v>
      </c>
      <c r="C96" s="15">
        <f t="shared" si="5"/>
        <v>0.98123723356506221</v>
      </c>
      <c r="D96" s="19">
        <f t="shared" si="3"/>
        <v>1.8762766434937794E-2</v>
      </c>
      <c r="E96" s="20">
        <f t="shared" si="4"/>
        <v>1.8762766434937794</v>
      </c>
      <c r="F96" s="21">
        <v>1</v>
      </c>
    </row>
    <row r="97" spans="2:6" x14ac:dyDescent="0.15">
      <c r="B97" s="18">
        <v>2.0699999999999998</v>
      </c>
      <c r="C97" s="15">
        <f t="shared" si="5"/>
        <v>0.98077382777248268</v>
      </c>
      <c r="D97" s="19">
        <f t="shared" si="3"/>
        <v>1.9226172227517324E-2</v>
      </c>
      <c r="E97" s="20">
        <f t="shared" si="4"/>
        <v>1.9226172227517324</v>
      </c>
      <c r="F97" s="21">
        <v>1</v>
      </c>
    </row>
    <row r="98" spans="2:6" x14ac:dyDescent="0.15">
      <c r="B98" s="22">
        <v>2.06</v>
      </c>
      <c r="C98" s="15">
        <f t="shared" si="5"/>
        <v>0.98030072959062309</v>
      </c>
      <c r="D98" s="19">
        <f t="shared" si="3"/>
        <v>1.9699270409376912E-2</v>
      </c>
      <c r="E98" s="20">
        <f t="shared" si="4"/>
        <v>1.9699270409376912</v>
      </c>
      <c r="F98" s="21">
        <v>1</v>
      </c>
    </row>
    <row r="99" spans="2:6" x14ac:dyDescent="0.15">
      <c r="B99" s="18">
        <v>2.0499999999999998</v>
      </c>
      <c r="C99" s="15">
        <f t="shared" si="5"/>
        <v>0.97981778459429558</v>
      </c>
      <c r="D99" s="19">
        <f t="shared" si="3"/>
        <v>2.0182215405704418E-2</v>
      </c>
      <c r="E99" s="20">
        <f t="shared" si="4"/>
        <v>2.0182215405704418</v>
      </c>
      <c r="F99" s="21">
        <v>1</v>
      </c>
    </row>
    <row r="100" spans="2:6" x14ac:dyDescent="0.15">
      <c r="B100" s="22">
        <v>2.04</v>
      </c>
      <c r="C100" s="15">
        <f t="shared" si="5"/>
        <v>0.97932483713392993</v>
      </c>
      <c r="D100" s="19">
        <f t="shared" si="3"/>
        <v>2.0675162866070074E-2</v>
      </c>
      <c r="E100" s="20">
        <f t="shared" si="4"/>
        <v>2.0675162866070074</v>
      </c>
      <c r="F100" s="21">
        <v>1</v>
      </c>
    </row>
    <row r="101" spans="2:6" x14ac:dyDescent="0.15">
      <c r="B101" s="18">
        <v>2.0299999999999998</v>
      </c>
      <c r="C101" s="15">
        <f t="shared" si="5"/>
        <v>0.97882173035732778</v>
      </c>
      <c r="D101" s="19">
        <f t="shared" si="3"/>
        <v>2.1178269642672221E-2</v>
      </c>
      <c r="E101" s="20">
        <f t="shared" si="4"/>
        <v>2.1178269642672221</v>
      </c>
      <c r="F101" s="21">
        <v>1</v>
      </c>
    </row>
    <row r="102" spans="2:6" x14ac:dyDescent="0.15">
      <c r="B102" s="22">
        <v>2.02</v>
      </c>
      <c r="C102" s="15">
        <f t="shared" si="5"/>
        <v>0.97830830623235321</v>
      </c>
      <c r="D102" s="19">
        <f t="shared" si="3"/>
        <v>2.1691693767646791E-2</v>
      </c>
      <c r="E102" s="20">
        <f t="shared" si="4"/>
        <v>2.1691693767646791</v>
      </c>
      <c r="F102" s="21">
        <v>1</v>
      </c>
    </row>
    <row r="103" spans="2:6" ht="14.25" thickBot="1" x14ac:dyDescent="0.2">
      <c r="B103" s="23">
        <v>2.0099999999999998</v>
      </c>
      <c r="C103" s="15">
        <f t="shared" si="5"/>
        <v>0.97778440557056856</v>
      </c>
      <c r="D103" s="24">
        <f t="shared" si="3"/>
        <v>2.221559442943144E-2</v>
      </c>
      <c r="E103" s="25">
        <f t="shared" si="4"/>
        <v>2.221559442943144</v>
      </c>
      <c r="F103" s="26">
        <v>1</v>
      </c>
    </row>
    <row r="104" spans="2:6" x14ac:dyDescent="0.15">
      <c r="B104" s="14">
        <v>2</v>
      </c>
      <c r="C104" s="15">
        <f t="shared" ref="C104:C167" si="6">NORMDIST(B104,0,1,1)</f>
        <v>0.97724986805182079</v>
      </c>
      <c r="D104" s="15">
        <f t="shared" ref="D104:D135" si="7">SUM(1-C104)</f>
        <v>2.2750131948179209E-2</v>
      </c>
      <c r="E104" s="16">
        <f t="shared" ref="E104:E167" si="8">SUM(1-C104)*100</f>
        <v>2.2750131948179209</v>
      </c>
      <c r="F104" s="27">
        <v>1</v>
      </c>
    </row>
    <row r="105" spans="2:6" x14ac:dyDescent="0.15">
      <c r="B105" s="18">
        <v>1.99</v>
      </c>
      <c r="C105" s="15">
        <f t="shared" si="6"/>
        <v>0.97670453224978815</v>
      </c>
      <c r="D105" s="19">
        <f t="shared" si="7"/>
        <v>2.3295467750211851E-2</v>
      </c>
      <c r="E105" s="20">
        <f t="shared" si="8"/>
        <v>2.3295467750211851</v>
      </c>
      <c r="F105" s="28">
        <v>1</v>
      </c>
    </row>
    <row r="106" spans="2:6" x14ac:dyDescent="0.15">
      <c r="B106" s="22">
        <v>1.98</v>
      </c>
      <c r="C106" s="15">
        <f t="shared" si="6"/>
        <v>0.97614823565849151</v>
      </c>
      <c r="D106" s="19">
        <f t="shared" si="7"/>
        <v>2.3851764341508486E-2</v>
      </c>
      <c r="E106" s="20">
        <f t="shared" si="8"/>
        <v>2.3851764341508486</v>
      </c>
      <c r="F106" s="28">
        <v>1</v>
      </c>
    </row>
    <row r="107" spans="2:6" x14ac:dyDescent="0.15">
      <c r="B107" s="18">
        <v>1.97</v>
      </c>
      <c r="C107" s="15">
        <f t="shared" si="6"/>
        <v>0.97558081471977742</v>
      </c>
      <c r="D107" s="19">
        <f t="shared" si="7"/>
        <v>2.4419185280222577E-2</v>
      </c>
      <c r="E107" s="20">
        <f t="shared" si="8"/>
        <v>2.4419185280222577</v>
      </c>
      <c r="F107" s="28">
        <v>1</v>
      </c>
    </row>
    <row r="108" spans="2:6" x14ac:dyDescent="0.15">
      <c r="B108" s="22">
        <v>1.96</v>
      </c>
      <c r="C108" s="15">
        <f t="shared" si="6"/>
        <v>0.97500210485177952</v>
      </c>
      <c r="D108" s="19">
        <f t="shared" si="7"/>
        <v>2.4997895148220484E-2</v>
      </c>
      <c r="E108" s="20">
        <f t="shared" si="8"/>
        <v>2.4997895148220484</v>
      </c>
      <c r="F108" s="28">
        <v>1</v>
      </c>
    </row>
    <row r="109" spans="2:6" x14ac:dyDescent="0.15">
      <c r="B109" s="18">
        <v>1.95</v>
      </c>
      <c r="C109" s="15">
        <f t="shared" si="6"/>
        <v>0.97441194047836144</v>
      </c>
      <c r="D109" s="19">
        <f t="shared" si="7"/>
        <v>2.5588059521638562E-2</v>
      </c>
      <c r="E109" s="20">
        <f t="shared" si="8"/>
        <v>2.5588059521638562</v>
      </c>
      <c r="F109" s="28">
        <v>1</v>
      </c>
    </row>
    <row r="110" spans="2:6" x14ac:dyDescent="0.15">
      <c r="B110" s="22">
        <v>1.94</v>
      </c>
      <c r="C110" s="15">
        <f t="shared" si="6"/>
        <v>0.97381015505954727</v>
      </c>
      <c r="D110" s="19">
        <f t="shared" si="7"/>
        <v>2.6189844940452733E-2</v>
      </c>
      <c r="E110" s="20">
        <f t="shared" si="8"/>
        <v>2.6189844940452733</v>
      </c>
      <c r="F110" s="28">
        <v>1</v>
      </c>
    </row>
    <row r="111" spans="2:6" x14ac:dyDescent="0.15">
      <c r="B111" s="18">
        <v>1.93</v>
      </c>
      <c r="C111" s="15">
        <f t="shared" si="6"/>
        <v>0.97319658112294505</v>
      </c>
      <c r="D111" s="19">
        <f t="shared" si="7"/>
        <v>2.6803418877054952E-2</v>
      </c>
      <c r="E111" s="20">
        <f t="shared" si="8"/>
        <v>2.6803418877054952</v>
      </c>
      <c r="F111" s="28">
        <v>1</v>
      </c>
    </row>
    <row r="112" spans="2:6" x14ac:dyDescent="0.15">
      <c r="B112" s="22">
        <v>1.92</v>
      </c>
      <c r="C112" s="15">
        <f t="shared" si="6"/>
        <v>0.9725710502961632</v>
      </c>
      <c r="D112" s="19">
        <f t="shared" si="7"/>
        <v>2.7428949703836802E-2</v>
      </c>
      <c r="E112" s="20">
        <f t="shared" si="8"/>
        <v>2.7428949703836802</v>
      </c>
      <c r="F112" s="28">
        <v>1</v>
      </c>
    </row>
    <row r="113" spans="2:6" x14ac:dyDescent="0.15">
      <c r="B113" s="18">
        <v>1.91</v>
      </c>
      <c r="C113" s="15">
        <f t="shared" si="6"/>
        <v>0.97193339334022744</v>
      </c>
      <c r="D113" s="19">
        <f t="shared" si="7"/>
        <v>2.8066606659772564E-2</v>
      </c>
      <c r="E113" s="20">
        <f t="shared" si="8"/>
        <v>2.8066606659772564</v>
      </c>
      <c r="F113" s="28">
        <v>1</v>
      </c>
    </row>
    <row r="114" spans="2:6" x14ac:dyDescent="0.15">
      <c r="B114" s="22">
        <v>1.9</v>
      </c>
      <c r="C114" s="15">
        <f t="shared" si="6"/>
        <v>0.97128344018399815</v>
      </c>
      <c r="D114" s="19">
        <f t="shared" si="7"/>
        <v>2.8716559816001852E-2</v>
      </c>
      <c r="E114" s="20">
        <f t="shared" si="8"/>
        <v>2.8716559816001852</v>
      </c>
      <c r="F114" s="28">
        <v>1</v>
      </c>
    </row>
    <row r="115" spans="2:6" x14ac:dyDescent="0.15">
      <c r="B115" s="18">
        <v>1.89</v>
      </c>
      <c r="C115" s="15">
        <f t="shared" si="6"/>
        <v>0.9706210199595906</v>
      </c>
      <c r="D115" s="19">
        <f t="shared" si="7"/>
        <v>2.9378980040409397E-2</v>
      </c>
      <c r="E115" s="20">
        <f t="shared" si="8"/>
        <v>2.9378980040409397</v>
      </c>
      <c r="F115" s="28">
        <v>1</v>
      </c>
    </row>
    <row r="116" spans="2:6" x14ac:dyDescent="0.15">
      <c r="B116" s="22">
        <v>1.88</v>
      </c>
      <c r="C116" s="15">
        <f t="shared" si="6"/>
        <v>0.96994596103880026</v>
      </c>
      <c r="D116" s="19">
        <f t="shared" si="7"/>
        <v>3.0054038961199736E-2</v>
      </c>
      <c r="E116" s="20">
        <f t="shared" si="8"/>
        <v>3.0054038961199736</v>
      </c>
      <c r="F116" s="28">
        <v>1</v>
      </c>
    </row>
    <row r="117" spans="2:6" x14ac:dyDescent="0.15">
      <c r="B117" s="18">
        <v>1.87</v>
      </c>
      <c r="C117" s="15">
        <f t="shared" si="6"/>
        <v>0.96925809107053407</v>
      </c>
      <c r="D117" s="19">
        <f t="shared" si="7"/>
        <v>3.0741908929465933E-2</v>
      </c>
      <c r="E117" s="20">
        <f t="shared" si="8"/>
        <v>3.0741908929465933</v>
      </c>
      <c r="F117" s="28">
        <v>1</v>
      </c>
    </row>
    <row r="118" spans="2:6" x14ac:dyDescent="0.15">
      <c r="B118" s="22">
        <v>1.86</v>
      </c>
      <c r="C118" s="15">
        <f t="shared" si="6"/>
        <v>0.96855723701924734</v>
      </c>
      <c r="D118" s="19">
        <f t="shared" si="7"/>
        <v>3.1442762980752659E-2</v>
      </c>
      <c r="E118" s="20">
        <f t="shared" si="8"/>
        <v>3.1442762980752659</v>
      </c>
      <c r="F118" s="28">
        <v>1</v>
      </c>
    </row>
    <row r="119" spans="2:6" x14ac:dyDescent="0.15">
      <c r="B119" s="18">
        <v>1.85</v>
      </c>
      <c r="C119" s="15">
        <f t="shared" si="6"/>
        <v>0.96784322520438626</v>
      </c>
      <c r="D119" s="19">
        <f t="shared" si="7"/>
        <v>3.2156774795613741E-2</v>
      </c>
      <c r="E119" s="20">
        <f t="shared" si="8"/>
        <v>3.2156774795613741</v>
      </c>
      <c r="F119" s="28">
        <v>1</v>
      </c>
    </row>
    <row r="120" spans="2:6" x14ac:dyDescent="0.15">
      <c r="B120" s="22">
        <v>1.84</v>
      </c>
      <c r="C120" s="15">
        <f t="shared" si="6"/>
        <v>0.96711588134083615</v>
      </c>
      <c r="D120" s="19">
        <f t="shared" si="7"/>
        <v>3.2884118659163852E-2</v>
      </c>
      <c r="E120" s="20">
        <f t="shared" si="8"/>
        <v>3.2884118659163852</v>
      </c>
      <c r="F120" s="28">
        <v>1</v>
      </c>
    </row>
    <row r="121" spans="2:6" x14ac:dyDescent="0.15">
      <c r="B121" s="18">
        <v>1.83</v>
      </c>
      <c r="C121" s="15">
        <f t="shared" si="6"/>
        <v>0.96637503058037166</v>
      </c>
      <c r="D121" s="19">
        <f t="shared" si="7"/>
        <v>3.3624969419628337E-2</v>
      </c>
      <c r="E121" s="20">
        <f t="shared" si="8"/>
        <v>3.3624969419628337</v>
      </c>
      <c r="F121" s="28">
        <v>1</v>
      </c>
    </row>
    <row r="122" spans="2:6" x14ac:dyDescent="0.15">
      <c r="B122" s="22">
        <v>1.82</v>
      </c>
      <c r="C122" s="15">
        <f t="shared" si="6"/>
        <v>0.96562049755411006</v>
      </c>
      <c r="D122" s="19">
        <f t="shared" si="7"/>
        <v>3.4379502445889942E-2</v>
      </c>
      <c r="E122" s="20">
        <f t="shared" si="8"/>
        <v>3.4379502445889942</v>
      </c>
      <c r="F122" s="28">
        <v>1</v>
      </c>
    </row>
    <row r="123" spans="2:6" x14ac:dyDescent="0.15">
      <c r="B123" s="18">
        <v>1.81</v>
      </c>
      <c r="C123" s="15">
        <f t="shared" si="6"/>
        <v>0.9648521064159612</v>
      </c>
      <c r="D123" s="19">
        <f t="shared" si="7"/>
        <v>3.5147893584038803E-2</v>
      </c>
      <c r="E123" s="20">
        <f t="shared" si="8"/>
        <v>3.5147893584038803</v>
      </c>
      <c r="F123" s="28">
        <v>1</v>
      </c>
    </row>
    <row r="124" spans="2:6" x14ac:dyDescent="0.15">
      <c r="B124" s="22">
        <v>1.8</v>
      </c>
      <c r="C124" s="15">
        <f t="shared" si="6"/>
        <v>0.96406968088707423</v>
      </c>
      <c r="D124" s="19">
        <f t="shared" si="7"/>
        <v>3.5930319112925768E-2</v>
      </c>
      <c r="E124" s="20">
        <f t="shared" si="8"/>
        <v>3.5930319112925768</v>
      </c>
      <c r="F124" s="28">
        <v>1</v>
      </c>
    </row>
    <row r="125" spans="2:6" x14ac:dyDescent="0.15">
      <c r="B125" s="18">
        <v>1.79</v>
      </c>
      <c r="C125" s="15">
        <f t="shared" si="6"/>
        <v>0.9632730443012737</v>
      </c>
      <c r="D125" s="19">
        <f t="shared" si="7"/>
        <v>3.6726955698726305E-2</v>
      </c>
      <c r="E125" s="20">
        <f t="shared" si="8"/>
        <v>3.6726955698726305</v>
      </c>
      <c r="F125" s="28">
        <v>1</v>
      </c>
    </row>
    <row r="126" spans="2:6" x14ac:dyDescent="0.15">
      <c r="B126" s="22">
        <v>1.78</v>
      </c>
      <c r="C126" s="15">
        <f t="shared" si="6"/>
        <v>0.96246201965148326</v>
      </c>
      <c r="D126" s="19">
        <f t="shared" si="7"/>
        <v>3.7537980348516742E-2</v>
      </c>
      <c r="E126" s="20">
        <f t="shared" si="8"/>
        <v>3.7537980348516742</v>
      </c>
      <c r="F126" s="28">
        <v>1</v>
      </c>
    </row>
    <row r="127" spans="2:6" x14ac:dyDescent="0.15">
      <c r="B127" s="18">
        <v>1.77</v>
      </c>
      <c r="C127" s="15">
        <f t="shared" si="6"/>
        <v>0.96163642963712881</v>
      </c>
      <c r="D127" s="19">
        <f t="shared" si="7"/>
        <v>3.8363570362871191E-2</v>
      </c>
      <c r="E127" s="20">
        <f t="shared" si="8"/>
        <v>3.8363570362871191</v>
      </c>
      <c r="F127" s="28">
        <v>1</v>
      </c>
    </row>
    <row r="128" spans="2:6" x14ac:dyDescent="0.15">
      <c r="B128" s="22">
        <v>1.76</v>
      </c>
      <c r="C128" s="15">
        <f t="shared" si="6"/>
        <v>0.96079609671251731</v>
      </c>
      <c r="D128" s="19">
        <f t="shared" si="7"/>
        <v>3.9203903287482689E-2</v>
      </c>
      <c r="E128" s="20">
        <f t="shared" si="8"/>
        <v>3.9203903287482689</v>
      </c>
      <c r="F128" s="28">
        <v>1</v>
      </c>
    </row>
    <row r="129" spans="2:6" x14ac:dyDescent="0.15">
      <c r="B129" s="18">
        <v>1.75</v>
      </c>
      <c r="C129" s="15">
        <f t="shared" si="6"/>
        <v>0.95994084313618289</v>
      </c>
      <c r="D129" s="19">
        <f t="shared" si="7"/>
        <v>4.0059156863817114E-2</v>
      </c>
      <c r="E129" s="20">
        <f t="shared" si="8"/>
        <v>4.0059156863817114</v>
      </c>
      <c r="F129" s="28">
        <v>2</v>
      </c>
    </row>
    <row r="130" spans="2:6" x14ac:dyDescent="0.15">
      <c r="B130" s="22">
        <v>1.74</v>
      </c>
      <c r="C130" s="15">
        <f t="shared" si="6"/>
        <v>0.95907049102119268</v>
      </c>
      <c r="D130" s="19">
        <f t="shared" si="7"/>
        <v>4.0929508978807316E-2</v>
      </c>
      <c r="E130" s="20">
        <f t="shared" si="8"/>
        <v>4.0929508978807316</v>
      </c>
      <c r="F130" s="28">
        <v>2</v>
      </c>
    </row>
    <row r="131" spans="2:6" x14ac:dyDescent="0.15">
      <c r="B131" s="18">
        <v>1.73</v>
      </c>
      <c r="C131" s="15">
        <f t="shared" si="6"/>
        <v>0.9581848623864051</v>
      </c>
      <c r="D131" s="19">
        <f t="shared" si="7"/>
        <v>4.1815137613594899E-2</v>
      </c>
      <c r="E131" s="20">
        <f t="shared" si="8"/>
        <v>4.1815137613594899</v>
      </c>
      <c r="F131" s="28">
        <v>2</v>
      </c>
    </row>
    <row r="132" spans="2:6" x14ac:dyDescent="0.15">
      <c r="B132" s="22">
        <v>1.72</v>
      </c>
      <c r="C132" s="15">
        <f t="shared" si="6"/>
        <v>0.95728377920867114</v>
      </c>
      <c r="D132" s="19">
        <f t="shared" si="7"/>
        <v>4.2716220791328863E-2</v>
      </c>
      <c r="E132" s="20">
        <f t="shared" si="8"/>
        <v>4.2716220791328858</v>
      </c>
      <c r="F132" s="28">
        <v>2</v>
      </c>
    </row>
    <row r="133" spans="2:6" x14ac:dyDescent="0.15">
      <c r="B133" s="18">
        <v>1.71</v>
      </c>
      <c r="C133" s="15">
        <f t="shared" si="6"/>
        <v>0.95636706347596812</v>
      </c>
      <c r="D133" s="19">
        <f t="shared" si="7"/>
        <v>4.3632936524031884E-2</v>
      </c>
      <c r="E133" s="20">
        <f t="shared" si="8"/>
        <v>4.363293652403188</v>
      </c>
      <c r="F133" s="28">
        <v>2</v>
      </c>
    </row>
    <row r="134" spans="2:6" x14ac:dyDescent="0.15">
      <c r="B134" s="22">
        <v>1.7</v>
      </c>
      <c r="C134" s="15">
        <f t="shared" si="6"/>
        <v>0.95543453724145699</v>
      </c>
      <c r="D134" s="19">
        <f t="shared" si="7"/>
        <v>4.4565462758543006E-2</v>
      </c>
      <c r="E134" s="20">
        <f t="shared" si="8"/>
        <v>4.4565462758543006</v>
      </c>
      <c r="F134" s="28">
        <v>2</v>
      </c>
    </row>
    <row r="135" spans="2:6" x14ac:dyDescent="0.15">
      <c r="B135" s="18">
        <v>1.69</v>
      </c>
      <c r="C135" s="15">
        <f t="shared" si="6"/>
        <v>0.95448602267845017</v>
      </c>
      <c r="D135" s="19">
        <f t="shared" si="7"/>
        <v>4.5513977321549826E-2</v>
      </c>
      <c r="E135" s="20">
        <f t="shared" si="8"/>
        <v>4.5513977321549826</v>
      </c>
      <c r="F135" s="28">
        <v>2</v>
      </c>
    </row>
    <row r="136" spans="2:6" x14ac:dyDescent="0.15">
      <c r="B136" s="22">
        <v>1.68</v>
      </c>
      <c r="C136" s="15">
        <f t="shared" si="6"/>
        <v>0.95352134213627993</v>
      </c>
      <c r="D136" s="19">
        <f t="shared" ref="D136:D167" si="9">SUM(1-C136)</f>
        <v>4.6478657863720074E-2</v>
      </c>
      <c r="E136" s="20">
        <f t="shared" si="8"/>
        <v>4.647865786372007</v>
      </c>
      <c r="F136" s="28">
        <v>2</v>
      </c>
    </row>
    <row r="137" spans="2:6" x14ac:dyDescent="0.15">
      <c r="B137" s="18">
        <v>1.67</v>
      </c>
      <c r="C137" s="15">
        <f t="shared" si="6"/>
        <v>0.95254031819705265</v>
      </c>
      <c r="D137" s="19">
        <f t="shared" si="9"/>
        <v>4.7459681802947351E-2</v>
      </c>
      <c r="E137" s="20">
        <f t="shared" si="8"/>
        <v>4.7459681802947351</v>
      </c>
      <c r="F137" s="28">
        <v>2</v>
      </c>
    </row>
    <row r="138" spans="2:6" x14ac:dyDescent="0.15">
      <c r="B138" s="22">
        <v>1.66</v>
      </c>
      <c r="C138" s="15">
        <f t="shared" si="6"/>
        <v>0.95154277373327711</v>
      </c>
      <c r="D138" s="19">
        <f t="shared" si="9"/>
        <v>4.8457226266722886E-2</v>
      </c>
      <c r="E138" s="20">
        <f t="shared" si="8"/>
        <v>4.8457226266722886</v>
      </c>
      <c r="F138" s="28">
        <v>2</v>
      </c>
    </row>
    <row r="139" spans="2:6" x14ac:dyDescent="0.15">
      <c r="B139" s="18">
        <v>1.65</v>
      </c>
      <c r="C139" s="15">
        <f t="shared" si="6"/>
        <v>0.9505285319663519</v>
      </c>
      <c r="D139" s="19">
        <f t="shared" si="9"/>
        <v>4.9471468033648103E-2</v>
      </c>
      <c r="E139" s="20">
        <f t="shared" si="8"/>
        <v>4.9471468033648103</v>
      </c>
      <c r="F139" s="28">
        <v>2</v>
      </c>
    </row>
    <row r="140" spans="2:6" x14ac:dyDescent="0.15">
      <c r="B140" s="22">
        <v>1.64</v>
      </c>
      <c r="C140" s="15">
        <f t="shared" si="6"/>
        <v>0.94949741652589625</v>
      </c>
      <c r="D140" s="19">
        <f t="shared" si="9"/>
        <v>5.0502583474103746E-2</v>
      </c>
      <c r="E140" s="20">
        <f t="shared" si="8"/>
        <v>5.0502583474103746</v>
      </c>
      <c r="F140" s="28">
        <v>2</v>
      </c>
    </row>
    <row r="141" spans="2:6" x14ac:dyDescent="0.15">
      <c r="B141" s="18">
        <v>1.63</v>
      </c>
      <c r="C141" s="15">
        <f t="shared" si="6"/>
        <v>0.94844925150991066</v>
      </c>
      <c r="D141" s="19">
        <f t="shared" si="9"/>
        <v>5.1550748490089338E-2</v>
      </c>
      <c r="E141" s="20">
        <f t="shared" si="8"/>
        <v>5.1550748490089333</v>
      </c>
      <c r="F141" s="28">
        <v>2</v>
      </c>
    </row>
    <row r="142" spans="2:6" x14ac:dyDescent="0.15">
      <c r="B142" s="22">
        <v>1.62</v>
      </c>
      <c r="C142" s="15">
        <f t="shared" si="6"/>
        <v>0.94738386154574794</v>
      </c>
      <c r="D142" s="19">
        <f t="shared" si="9"/>
        <v>5.2616138454252059E-2</v>
      </c>
      <c r="E142" s="20">
        <f t="shared" si="8"/>
        <v>5.2616138454252059</v>
      </c>
      <c r="F142" s="28">
        <v>2</v>
      </c>
    </row>
    <row r="143" spans="2:6" x14ac:dyDescent="0.15">
      <c r="B143" s="18">
        <v>1.61</v>
      </c>
      <c r="C143" s="15">
        <f t="shared" si="6"/>
        <v>0.94630107185188028</v>
      </c>
      <c r="D143" s="19">
        <f t="shared" si="9"/>
        <v>5.3698928148119718E-2</v>
      </c>
      <c r="E143" s="20">
        <f t="shared" si="8"/>
        <v>5.3698928148119718</v>
      </c>
      <c r="F143" s="28">
        <v>2</v>
      </c>
    </row>
    <row r="144" spans="2:6" x14ac:dyDescent="0.15">
      <c r="B144" s="22">
        <v>1.6</v>
      </c>
      <c r="C144" s="15">
        <f t="shared" si="6"/>
        <v>0.94520070830044201</v>
      </c>
      <c r="D144" s="19">
        <f t="shared" si="9"/>
        <v>5.4799291699557995E-2</v>
      </c>
      <c r="E144" s="20">
        <f t="shared" si="8"/>
        <v>5.479929169955799</v>
      </c>
      <c r="F144" s="28">
        <v>2</v>
      </c>
    </row>
    <row r="145" spans="2:6" x14ac:dyDescent="0.15">
      <c r="B145" s="18">
        <v>1.59</v>
      </c>
      <c r="C145" s="15">
        <f t="shared" si="6"/>
        <v>0.94408259748053058</v>
      </c>
      <c r="D145" s="19">
        <f t="shared" si="9"/>
        <v>5.5917402519469417E-2</v>
      </c>
      <c r="E145" s="20">
        <f t="shared" si="8"/>
        <v>5.5917402519469412</v>
      </c>
      <c r="F145" s="28">
        <v>2</v>
      </c>
    </row>
    <row r="146" spans="2:6" x14ac:dyDescent="0.15">
      <c r="B146" s="22">
        <v>1.58</v>
      </c>
      <c r="C146" s="15">
        <f t="shared" si="6"/>
        <v>0.94294656676224586</v>
      </c>
      <c r="D146" s="19">
        <f t="shared" si="9"/>
        <v>5.7053433237754136E-2</v>
      </c>
      <c r="E146" s="20">
        <f t="shared" si="8"/>
        <v>5.7053433237754136</v>
      </c>
      <c r="F146" s="28">
        <v>2</v>
      </c>
    </row>
    <row r="147" spans="2:6" x14ac:dyDescent="0.15">
      <c r="B147" s="18">
        <v>1.57</v>
      </c>
      <c r="C147" s="15">
        <f t="shared" si="6"/>
        <v>0.94179244436144693</v>
      </c>
      <c r="D147" s="19">
        <f t="shared" si="9"/>
        <v>5.8207555638553066E-2</v>
      </c>
      <c r="E147" s="20">
        <f t="shared" si="8"/>
        <v>5.8207555638553066</v>
      </c>
      <c r="F147" s="28">
        <v>2</v>
      </c>
    </row>
    <row r="148" spans="2:6" x14ac:dyDescent="0.15">
      <c r="B148" s="22">
        <v>1.56</v>
      </c>
      <c r="C148" s="15">
        <f t="shared" si="6"/>
        <v>0.94062005940520699</v>
      </c>
      <c r="D148" s="19">
        <f t="shared" si="9"/>
        <v>5.9379940594793013E-2</v>
      </c>
      <c r="E148" s="20">
        <f t="shared" si="8"/>
        <v>5.9379940594793013</v>
      </c>
      <c r="F148" s="28">
        <v>2</v>
      </c>
    </row>
    <row r="149" spans="2:6" x14ac:dyDescent="0.15">
      <c r="B149" s="18">
        <v>1.55</v>
      </c>
      <c r="C149" s="15">
        <f t="shared" si="6"/>
        <v>0.93942924199794098</v>
      </c>
      <c r="D149" s="19">
        <f t="shared" si="9"/>
        <v>6.0570758002059022E-2</v>
      </c>
      <c r="E149" s="20">
        <f t="shared" si="8"/>
        <v>6.0570758002059026</v>
      </c>
      <c r="F149" s="28">
        <v>2</v>
      </c>
    </row>
    <row r="150" spans="2:6" x14ac:dyDescent="0.15">
      <c r="B150" s="22">
        <v>1.54</v>
      </c>
      <c r="C150" s="15">
        <f t="shared" si="6"/>
        <v>0.93821982328818809</v>
      </c>
      <c r="D150" s="19">
        <f t="shared" si="9"/>
        <v>6.1780176711811907E-2</v>
      </c>
      <c r="E150" s="20">
        <f t="shared" si="8"/>
        <v>6.1780176711811912</v>
      </c>
      <c r="F150" s="28">
        <v>2</v>
      </c>
    </row>
    <row r="151" spans="2:6" x14ac:dyDescent="0.15">
      <c r="B151" s="18">
        <v>1.53</v>
      </c>
      <c r="C151" s="15">
        <f t="shared" si="6"/>
        <v>0.93699163553602161</v>
      </c>
      <c r="D151" s="19">
        <f t="shared" si="9"/>
        <v>6.3008364463978395E-2</v>
      </c>
      <c r="E151" s="20">
        <f t="shared" si="8"/>
        <v>6.3008364463978399</v>
      </c>
      <c r="F151" s="28">
        <v>2</v>
      </c>
    </row>
    <row r="152" spans="2:6" x14ac:dyDescent="0.15">
      <c r="B152" s="22">
        <v>1.52</v>
      </c>
      <c r="C152" s="15">
        <f t="shared" si="6"/>
        <v>0.93574451218106425</v>
      </c>
      <c r="D152" s="19">
        <f t="shared" si="9"/>
        <v>6.4255487818935753E-2</v>
      </c>
      <c r="E152" s="20">
        <f t="shared" si="8"/>
        <v>6.4255487818935748</v>
      </c>
      <c r="F152" s="28">
        <v>2</v>
      </c>
    </row>
    <row r="153" spans="2:6" x14ac:dyDescent="0.15">
      <c r="B153" s="18">
        <v>1.51</v>
      </c>
      <c r="C153" s="15">
        <f t="shared" si="6"/>
        <v>0.93447828791108356</v>
      </c>
      <c r="D153" s="19">
        <f t="shared" si="9"/>
        <v>6.5521712088916439E-2</v>
      </c>
      <c r="E153" s="20">
        <f t="shared" si="8"/>
        <v>6.5521712088916439</v>
      </c>
      <c r="F153" s="28">
        <v>2</v>
      </c>
    </row>
    <row r="154" spans="2:6" x14ac:dyDescent="0.15">
      <c r="B154" s="22">
        <v>1.5</v>
      </c>
      <c r="C154" s="15">
        <f t="shared" si="6"/>
        <v>0.93319279873114191</v>
      </c>
      <c r="D154" s="19">
        <f t="shared" si="9"/>
        <v>6.6807201268858085E-2</v>
      </c>
      <c r="E154" s="20">
        <f t="shared" si="8"/>
        <v>6.6807201268858085</v>
      </c>
      <c r="F154" s="28">
        <v>2</v>
      </c>
    </row>
    <row r="155" spans="2:6" x14ac:dyDescent="0.15">
      <c r="B155" s="18">
        <v>1.49</v>
      </c>
      <c r="C155" s="15">
        <f t="shared" si="6"/>
        <v>0.93188788203327455</v>
      </c>
      <c r="D155" s="19">
        <f t="shared" si="9"/>
        <v>6.8112117966725449E-2</v>
      </c>
      <c r="E155" s="20">
        <f t="shared" si="8"/>
        <v>6.8112117966725449</v>
      </c>
      <c r="F155" s="28">
        <v>2</v>
      </c>
    </row>
    <row r="156" spans="2:6" x14ac:dyDescent="0.15">
      <c r="B156" s="22">
        <v>1.48</v>
      </c>
      <c r="C156" s="15">
        <f t="shared" si="6"/>
        <v>0.93056337666666833</v>
      </c>
      <c r="D156" s="19">
        <f t="shared" si="9"/>
        <v>6.9436623333331671E-2</v>
      </c>
      <c r="E156" s="20">
        <f t="shared" si="8"/>
        <v>6.9436623333331671</v>
      </c>
      <c r="F156" s="28">
        <v>2</v>
      </c>
    </row>
    <row r="157" spans="2:6" x14ac:dyDescent="0.15">
      <c r="B157" s="18">
        <v>1.47</v>
      </c>
      <c r="C157" s="15">
        <f t="shared" si="6"/>
        <v>0.92921912300831444</v>
      </c>
      <c r="D157" s="19">
        <f t="shared" si="9"/>
        <v>7.078087699168556E-2</v>
      </c>
      <c r="E157" s="20">
        <f t="shared" si="8"/>
        <v>7.078087699168556</v>
      </c>
      <c r="F157" s="28">
        <v>2</v>
      </c>
    </row>
    <row r="158" spans="2:6" x14ac:dyDescent="0.15">
      <c r="B158" s="22">
        <v>1.46</v>
      </c>
      <c r="C158" s="15">
        <f t="shared" si="6"/>
        <v>0.92785496303410619</v>
      </c>
      <c r="D158" s="19">
        <f t="shared" si="9"/>
        <v>7.2145036965893805E-2</v>
      </c>
      <c r="E158" s="20">
        <f t="shared" si="8"/>
        <v>7.2145036965893805</v>
      </c>
      <c r="F158" s="28">
        <v>2</v>
      </c>
    </row>
    <row r="159" spans="2:6" x14ac:dyDescent="0.15">
      <c r="B159" s="18">
        <v>1.45</v>
      </c>
      <c r="C159" s="15">
        <f t="shared" si="6"/>
        <v>0.9264707403903516</v>
      </c>
      <c r="D159" s="19">
        <f t="shared" si="9"/>
        <v>7.3529259609648401E-2</v>
      </c>
      <c r="E159" s="20">
        <f t="shared" si="8"/>
        <v>7.3529259609648401</v>
      </c>
      <c r="F159" s="28">
        <v>2</v>
      </c>
    </row>
    <row r="160" spans="2:6" x14ac:dyDescent="0.15">
      <c r="B160" s="22">
        <v>1.44</v>
      </c>
      <c r="C160" s="15">
        <f t="shared" si="6"/>
        <v>0.92506630046567295</v>
      </c>
      <c r="D160" s="19">
        <f t="shared" si="9"/>
        <v>7.4933699534327047E-2</v>
      </c>
      <c r="E160" s="20">
        <f t="shared" si="8"/>
        <v>7.4933699534327047</v>
      </c>
      <c r="F160" s="28">
        <v>2</v>
      </c>
    </row>
    <row r="161" spans="2:6" x14ac:dyDescent="0.15">
      <c r="B161" s="18">
        <v>1.43</v>
      </c>
      <c r="C161" s="15">
        <f t="shared" si="6"/>
        <v>0.92364149046326083</v>
      </c>
      <c r="D161" s="19">
        <f t="shared" si="9"/>
        <v>7.6358509536739172E-2</v>
      </c>
      <c r="E161" s="20">
        <f t="shared" si="8"/>
        <v>7.6358509536739172</v>
      </c>
      <c r="F161" s="28">
        <v>2</v>
      </c>
    </row>
    <row r="162" spans="2:6" x14ac:dyDescent="0.15">
      <c r="B162" s="22">
        <v>1.42</v>
      </c>
      <c r="C162" s="15">
        <f t="shared" si="6"/>
        <v>0.92219615947345368</v>
      </c>
      <c r="D162" s="19">
        <f t="shared" si="9"/>
        <v>7.780384052654632E-2</v>
      </c>
      <c r="E162" s="20">
        <f t="shared" si="8"/>
        <v>7.7803840526546324</v>
      </c>
      <c r="F162" s="28">
        <v>2</v>
      </c>
    </row>
    <row r="163" spans="2:6" x14ac:dyDescent="0.15">
      <c r="B163" s="18">
        <v>1.41</v>
      </c>
      <c r="C163" s="15">
        <f t="shared" si="6"/>
        <v>0.92073015854660756</v>
      </c>
      <c r="D163" s="19">
        <f t="shared" si="9"/>
        <v>7.9269841453392442E-2</v>
      </c>
      <c r="E163" s="20">
        <f t="shared" si="8"/>
        <v>7.9269841453392438</v>
      </c>
      <c r="F163" s="28">
        <v>2</v>
      </c>
    </row>
    <row r="164" spans="2:6" x14ac:dyDescent="0.15">
      <c r="B164" s="22">
        <v>1.4</v>
      </c>
      <c r="C164" s="15">
        <f t="shared" si="6"/>
        <v>0.91924334076622893</v>
      </c>
      <c r="D164" s="19">
        <f t="shared" si="9"/>
        <v>8.0756659233771066E-2</v>
      </c>
      <c r="E164" s="20">
        <f t="shared" si="8"/>
        <v>8.0756659233771071</v>
      </c>
      <c r="F164" s="28">
        <v>2</v>
      </c>
    </row>
    <row r="165" spans="2:6" x14ac:dyDescent="0.15">
      <c r="B165" s="18">
        <v>1.39</v>
      </c>
      <c r="C165" s="15">
        <f t="shared" si="6"/>
        <v>0.91773556132233103</v>
      </c>
      <c r="D165" s="19">
        <f t="shared" si="9"/>
        <v>8.2264438677668972E-2</v>
      </c>
      <c r="E165" s="20">
        <f t="shared" si="8"/>
        <v>8.2264438677668963</v>
      </c>
      <c r="F165" s="28">
        <v>2</v>
      </c>
    </row>
    <row r="166" spans="2:6" x14ac:dyDescent="0.15">
      <c r="B166" s="22">
        <v>1.38</v>
      </c>
      <c r="C166" s="15">
        <f t="shared" si="6"/>
        <v>0.91620667758498575</v>
      </c>
      <c r="D166" s="19">
        <f t="shared" si="9"/>
        <v>8.3793322415014249E-2</v>
      </c>
      <c r="E166" s="20">
        <f t="shared" si="8"/>
        <v>8.3793322415014249</v>
      </c>
      <c r="F166" s="28">
        <v>2</v>
      </c>
    </row>
    <row r="167" spans="2:6" x14ac:dyDescent="0.15">
      <c r="B167" s="18">
        <v>1.37</v>
      </c>
      <c r="C167" s="15">
        <f t="shared" si="6"/>
        <v>0.91465654917803307</v>
      </c>
      <c r="D167" s="19">
        <f t="shared" si="9"/>
        <v>8.5343450821966926E-2</v>
      </c>
      <c r="E167" s="20">
        <f t="shared" si="8"/>
        <v>8.5343450821966922</v>
      </c>
      <c r="F167" s="28">
        <v>2</v>
      </c>
    </row>
    <row r="168" spans="2:6" x14ac:dyDescent="0.15">
      <c r="B168" s="22">
        <v>1.36</v>
      </c>
      <c r="C168" s="15">
        <f t="shared" ref="C168:C231" si="10">NORMDIST(B168,0,1,1)</f>
        <v>0.91308503805291497</v>
      </c>
      <c r="D168" s="19">
        <f t="shared" ref="D168:D199" si="11">SUM(1-C168)</f>
        <v>8.6914961947085034E-2</v>
      </c>
      <c r="E168" s="20">
        <f t="shared" ref="E168:E231" si="12">SUM(1-C168)*100</f>
        <v>8.6914961947085025</v>
      </c>
      <c r="F168" s="28">
        <v>2</v>
      </c>
    </row>
    <row r="169" spans="2:6" x14ac:dyDescent="0.15">
      <c r="B169" s="18">
        <v>1.35</v>
      </c>
      <c r="C169" s="15">
        <f t="shared" si="10"/>
        <v>0.91149200856259804</v>
      </c>
      <c r="D169" s="19">
        <f t="shared" si="11"/>
        <v>8.8507991437401956E-2</v>
      </c>
      <c r="E169" s="20">
        <f t="shared" si="12"/>
        <v>8.8507991437401952</v>
      </c>
      <c r="F169" s="28">
        <v>2</v>
      </c>
    </row>
    <row r="170" spans="2:6" x14ac:dyDescent="0.15">
      <c r="B170" s="22">
        <v>1.34</v>
      </c>
      <c r="C170" s="15">
        <f t="shared" si="10"/>
        <v>0.90987732753554751</v>
      </c>
      <c r="D170" s="19">
        <f t="shared" si="11"/>
        <v>9.0122672464452491E-2</v>
      </c>
      <c r="E170" s="20">
        <f t="shared" si="12"/>
        <v>9.0122672464452496</v>
      </c>
      <c r="F170" s="28">
        <v>2</v>
      </c>
    </row>
    <row r="171" spans="2:6" x14ac:dyDescent="0.15">
      <c r="B171" s="18">
        <v>1.33</v>
      </c>
      <c r="C171" s="15">
        <f t="shared" si="10"/>
        <v>0.90824086434971918</v>
      </c>
      <c r="D171" s="19">
        <f t="shared" si="11"/>
        <v>9.1759135650280821E-2</v>
      </c>
      <c r="E171" s="20">
        <f t="shared" si="12"/>
        <v>9.1759135650280825</v>
      </c>
      <c r="F171" s="28">
        <v>2</v>
      </c>
    </row>
    <row r="172" spans="2:6" x14ac:dyDescent="0.15">
      <c r="B172" s="22">
        <v>1.32</v>
      </c>
      <c r="C172" s="15">
        <f t="shared" si="10"/>
        <v>0.90658249100652821</v>
      </c>
      <c r="D172" s="19">
        <f t="shared" si="11"/>
        <v>9.3417508993471787E-2</v>
      </c>
      <c r="E172" s="20">
        <f t="shared" si="12"/>
        <v>9.3417508993471792</v>
      </c>
      <c r="F172" s="28">
        <v>2</v>
      </c>
    </row>
    <row r="173" spans="2:6" x14ac:dyDescent="0.15">
      <c r="B173" s="18">
        <v>1.31</v>
      </c>
      <c r="C173" s="15">
        <f t="shared" si="10"/>
        <v>0.90490208220476098</v>
      </c>
      <c r="D173" s="19">
        <f t="shared" si="11"/>
        <v>9.5097917795239018E-2</v>
      </c>
      <c r="E173" s="20">
        <f t="shared" si="12"/>
        <v>9.5097917795239013</v>
      </c>
      <c r="F173" s="28">
        <v>2</v>
      </c>
    </row>
    <row r="174" spans="2:6" x14ac:dyDescent="0.15">
      <c r="B174" s="22">
        <v>1.3</v>
      </c>
      <c r="C174" s="15">
        <f t="shared" si="10"/>
        <v>0.9031995154143897</v>
      </c>
      <c r="D174" s="19">
        <f t="shared" si="11"/>
        <v>9.6800484585610302E-2</v>
      </c>
      <c r="E174" s="20">
        <f t="shared" si="12"/>
        <v>9.6800484585610302</v>
      </c>
      <c r="F174" s="28">
        <v>2</v>
      </c>
    </row>
    <row r="175" spans="2:6" x14ac:dyDescent="0.15">
      <c r="B175" s="18">
        <v>1.29</v>
      </c>
      <c r="C175" s="15">
        <f t="shared" si="10"/>
        <v>0.90147467095025213</v>
      </c>
      <c r="D175" s="19">
        <f t="shared" si="11"/>
        <v>9.8525329049747867E-2</v>
      </c>
      <c r="E175" s="20">
        <f t="shared" si="12"/>
        <v>9.8525329049747867</v>
      </c>
      <c r="F175" s="28">
        <v>2</v>
      </c>
    </row>
    <row r="176" spans="2:6" x14ac:dyDescent="0.15">
      <c r="B176" s="22">
        <v>1.28</v>
      </c>
      <c r="C176" s="15">
        <f t="shared" si="10"/>
        <v>0.89972743204555794</v>
      </c>
      <c r="D176" s="19">
        <f t="shared" si="11"/>
        <v>0.10027256795444206</v>
      </c>
      <c r="E176" s="20">
        <f t="shared" si="12"/>
        <v>10.027256795444206</v>
      </c>
      <c r="F176" s="28">
        <v>2</v>
      </c>
    </row>
    <row r="177" spans="2:6" x14ac:dyDescent="0.15">
      <c r="B177" s="18">
        <v>1.27</v>
      </c>
      <c r="C177" s="15">
        <f t="shared" si="10"/>
        <v>0.89795768492518091</v>
      </c>
      <c r="D177" s="19">
        <f t="shared" si="11"/>
        <v>0.10204231507481909</v>
      </c>
      <c r="E177" s="20">
        <f t="shared" si="12"/>
        <v>10.204231507481909</v>
      </c>
      <c r="F177" s="28">
        <v>2</v>
      </c>
    </row>
    <row r="178" spans="2:6" x14ac:dyDescent="0.15">
      <c r="B178" s="22">
        <v>1.26</v>
      </c>
      <c r="C178" s="15">
        <f t="shared" si="10"/>
        <v>0.89616531887869966</v>
      </c>
      <c r="D178" s="19">
        <f t="shared" si="11"/>
        <v>0.10383468112130034</v>
      </c>
      <c r="E178" s="20">
        <f t="shared" si="12"/>
        <v>10.383468112130034</v>
      </c>
      <c r="F178" s="28">
        <v>2</v>
      </c>
    </row>
    <row r="179" spans="2:6" x14ac:dyDescent="0.15">
      <c r="B179" s="18">
        <v>1.25</v>
      </c>
      <c r="C179" s="15">
        <f t="shared" si="10"/>
        <v>0.89435022633314476</v>
      </c>
      <c r="D179" s="19">
        <f t="shared" si="11"/>
        <v>0.10564977366685524</v>
      </c>
      <c r="E179" s="20">
        <f t="shared" si="12"/>
        <v>10.564977366685524</v>
      </c>
      <c r="F179" s="28">
        <v>2</v>
      </c>
    </row>
    <row r="180" spans="2:6" x14ac:dyDescent="0.15">
      <c r="B180" s="22">
        <v>1.24</v>
      </c>
      <c r="C180" s="15">
        <f t="shared" si="10"/>
        <v>0.89251230292541306</v>
      </c>
      <c r="D180" s="19">
        <f t="shared" si="11"/>
        <v>0.10748769707458694</v>
      </c>
      <c r="E180" s="20">
        <f t="shared" si="12"/>
        <v>10.748769707458694</v>
      </c>
      <c r="F180" s="28">
        <v>2</v>
      </c>
    </row>
    <row r="181" spans="2:6" x14ac:dyDescent="0.15">
      <c r="B181" s="18">
        <v>1.23</v>
      </c>
      <c r="C181" s="15">
        <f t="shared" si="10"/>
        <v>0.89065144757430814</v>
      </c>
      <c r="D181" s="19">
        <f t="shared" si="11"/>
        <v>0.10934855242569186</v>
      </c>
      <c r="E181" s="20">
        <f t="shared" si="12"/>
        <v>10.934855242569185</v>
      </c>
      <c r="F181" s="28">
        <v>2</v>
      </c>
    </row>
    <row r="182" spans="2:6" x14ac:dyDescent="0.15">
      <c r="B182" s="22">
        <v>1.22</v>
      </c>
      <c r="C182" s="15">
        <f t="shared" si="10"/>
        <v>0.88876756255216538</v>
      </c>
      <c r="D182" s="19">
        <f t="shared" si="11"/>
        <v>0.11123243744783462</v>
      </c>
      <c r="E182" s="20">
        <f t="shared" si="12"/>
        <v>11.123243744783462</v>
      </c>
      <c r="F182" s="28">
        <v>3</v>
      </c>
    </row>
    <row r="183" spans="2:6" x14ac:dyDescent="0.15">
      <c r="B183" s="18">
        <v>1.21</v>
      </c>
      <c r="C183" s="15">
        <f t="shared" si="10"/>
        <v>0.88686055355602278</v>
      </c>
      <c r="D183" s="19">
        <f t="shared" si="11"/>
        <v>0.11313944644397722</v>
      </c>
      <c r="E183" s="20">
        <f t="shared" si="12"/>
        <v>11.313944644397722</v>
      </c>
      <c r="F183" s="28">
        <v>3</v>
      </c>
    </row>
    <row r="184" spans="2:6" x14ac:dyDescent="0.15">
      <c r="B184" s="22">
        <v>1.2</v>
      </c>
      <c r="C184" s="15">
        <f t="shared" si="10"/>
        <v>0.88493032977829178</v>
      </c>
      <c r="D184" s="19">
        <f t="shared" si="11"/>
        <v>0.11506967022170822</v>
      </c>
      <c r="E184" s="20">
        <f t="shared" si="12"/>
        <v>11.506967022170823</v>
      </c>
      <c r="F184" s="28">
        <v>3</v>
      </c>
    </row>
    <row r="185" spans="2:6" x14ac:dyDescent="0.15">
      <c r="B185" s="18">
        <v>1.19</v>
      </c>
      <c r="C185" s="15">
        <f t="shared" si="10"/>
        <v>0.88297680397689138</v>
      </c>
      <c r="D185" s="19">
        <f t="shared" si="11"/>
        <v>0.11702319602310862</v>
      </c>
      <c r="E185" s="20">
        <f t="shared" si="12"/>
        <v>11.702319602310862</v>
      </c>
      <c r="F185" s="28">
        <v>3</v>
      </c>
    </row>
    <row r="186" spans="2:6" x14ac:dyDescent="0.15">
      <c r="B186" s="22">
        <v>1.18</v>
      </c>
      <c r="C186" s="15">
        <f t="shared" si="10"/>
        <v>0.88099989254479927</v>
      </c>
      <c r="D186" s="19">
        <f t="shared" si="11"/>
        <v>0.11900010745520073</v>
      </c>
      <c r="E186" s="20">
        <f t="shared" si="12"/>
        <v>11.900010745520074</v>
      </c>
      <c r="F186" s="28">
        <v>3</v>
      </c>
    </row>
    <row r="187" spans="2:6" x14ac:dyDescent="0.15">
      <c r="B187" s="18">
        <v>1.17</v>
      </c>
      <c r="C187" s="15">
        <f t="shared" si="10"/>
        <v>0.87899951557898182</v>
      </c>
      <c r="D187" s="19">
        <f t="shared" si="11"/>
        <v>0.12100048442101818</v>
      </c>
      <c r="E187" s="20">
        <f t="shared" si="12"/>
        <v>12.100048442101819</v>
      </c>
      <c r="F187" s="28">
        <v>3</v>
      </c>
    </row>
    <row r="188" spans="2:6" x14ac:dyDescent="0.15">
      <c r="B188" s="22">
        <v>1.1599999999999999</v>
      </c>
      <c r="C188" s="15">
        <f t="shared" si="10"/>
        <v>0.87697559694865657</v>
      </c>
      <c r="D188" s="19">
        <f t="shared" si="11"/>
        <v>0.12302440305134343</v>
      </c>
      <c r="E188" s="20">
        <f t="shared" si="12"/>
        <v>12.302440305134343</v>
      </c>
      <c r="F188" s="28">
        <v>3</v>
      </c>
    </row>
    <row r="189" spans="2:6" x14ac:dyDescent="0.15">
      <c r="B189" s="18">
        <v>1.1499999999999999</v>
      </c>
      <c r="C189" s="15">
        <f t="shared" si="10"/>
        <v>0.87492806436284976</v>
      </c>
      <c r="D189" s="19">
        <f t="shared" si="11"/>
        <v>0.12507193563715024</v>
      </c>
      <c r="E189" s="20">
        <f t="shared" si="12"/>
        <v>12.507193563715024</v>
      </c>
      <c r="F189" s="28">
        <v>3</v>
      </c>
    </row>
    <row r="190" spans="2:6" x14ac:dyDescent="0.15">
      <c r="B190" s="22">
        <v>1.1399999999999999</v>
      </c>
      <c r="C190" s="15">
        <f t="shared" si="10"/>
        <v>0.87285684943720176</v>
      </c>
      <c r="D190" s="19">
        <f t="shared" si="11"/>
        <v>0.12714315056279824</v>
      </c>
      <c r="E190" s="20">
        <f t="shared" si="12"/>
        <v>12.714315056279823</v>
      </c>
      <c r="F190" s="28">
        <v>3</v>
      </c>
    </row>
    <row r="191" spans="2:6" x14ac:dyDescent="0.15">
      <c r="B191" s="18">
        <v>1.1299999999999999</v>
      </c>
      <c r="C191" s="15">
        <f t="shared" si="10"/>
        <v>0.8707618877599822</v>
      </c>
      <c r="D191" s="19">
        <f t="shared" si="11"/>
        <v>0.1292381122400178</v>
      </c>
      <c r="E191" s="20">
        <f t="shared" si="12"/>
        <v>12.92381122400178</v>
      </c>
      <c r="F191" s="28">
        <v>3</v>
      </c>
    </row>
    <row r="192" spans="2:6" x14ac:dyDescent="0.15">
      <c r="B192" s="22">
        <v>1.1200000000000001</v>
      </c>
      <c r="C192" s="15">
        <f t="shared" si="10"/>
        <v>0.86864311895726931</v>
      </c>
      <c r="D192" s="19">
        <f t="shared" si="11"/>
        <v>0.13135688104273069</v>
      </c>
      <c r="E192" s="20">
        <f t="shared" si="12"/>
        <v>13.135688104273068</v>
      </c>
      <c r="F192" s="28">
        <v>3</v>
      </c>
    </row>
    <row r="193" spans="2:6" x14ac:dyDescent="0.15">
      <c r="B193" s="18">
        <v>1.1100000000000001</v>
      </c>
      <c r="C193" s="15">
        <f t="shared" si="10"/>
        <v>0.86650048675725277</v>
      </c>
      <c r="D193" s="19">
        <f t="shared" si="11"/>
        <v>0.13349951324274723</v>
      </c>
      <c r="E193" s="20">
        <f t="shared" si="12"/>
        <v>13.349951324274723</v>
      </c>
      <c r="F193" s="28">
        <v>3</v>
      </c>
    </row>
    <row r="194" spans="2:6" x14ac:dyDescent="0.15">
      <c r="B194" s="22">
        <v>1.1000000000000001</v>
      </c>
      <c r="C194" s="15">
        <f t="shared" si="10"/>
        <v>0.86433393905361733</v>
      </c>
      <c r="D194" s="19">
        <f t="shared" si="11"/>
        <v>0.13566606094638267</v>
      </c>
      <c r="E194" s="20">
        <f t="shared" si="12"/>
        <v>13.566606094638267</v>
      </c>
      <c r="F194" s="28">
        <v>3</v>
      </c>
    </row>
    <row r="195" spans="2:6" x14ac:dyDescent="0.15">
      <c r="B195" s="18">
        <v>1.0900000000000001</v>
      </c>
      <c r="C195" s="15">
        <f t="shared" si="10"/>
        <v>0.8621434279679645</v>
      </c>
      <c r="D195" s="19">
        <f t="shared" si="11"/>
        <v>0.1378565720320355</v>
      </c>
      <c r="E195" s="20">
        <f t="shared" si="12"/>
        <v>13.785657203203549</v>
      </c>
      <c r="F195" s="28">
        <v>3</v>
      </c>
    </row>
    <row r="196" spans="2:6" x14ac:dyDescent="0.15">
      <c r="B196" s="22">
        <v>1.08</v>
      </c>
      <c r="C196" s="15">
        <f t="shared" si="10"/>
        <v>0.85992890991123094</v>
      </c>
      <c r="D196" s="19">
        <f t="shared" si="11"/>
        <v>0.14007109008876906</v>
      </c>
      <c r="E196" s="20">
        <f t="shared" si="12"/>
        <v>14.007109008876906</v>
      </c>
      <c r="F196" s="28">
        <v>3</v>
      </c>
    </row>
    <row r="197" spans="2:6" x14ac:dyDescent="0.15">
      <c r="B197" s="18">
        <v>1.07</v>
      </c>
      <c r="C197" s="15">
        <f t="shared" si="10"/>
        <v>0.85769034564406077</v>
      </c>
      <c r="D197" s="19">
        <f t="shared" si="11"/>
        <v>0.14230965435593923</v>
      </c>
      <c r="E197" s="20">
        <f t="shared" si="12"/>
        <v>14.230965435593923</v>
      </c>
      <c r="F197" s="28">
        <v>3</v>
      </c>
    </row>
    <row r="198" spans="2:6" x14ac:dyDescent="0.15">
      <c r="B198" s="22">
        <v>1.06</v>
      </c>
      <c r="C198" s="15">
        <f t="shared" si="10"/>
        <v>0.85542770033609039</v>
      </c>
      <c r="D198" s="19">
        <f t="shared" si="11"/>
        <v>0.14457229966390961</v>
      </c>
      <c r="E198" s="20">
        <f t="shared" si="12"/>
        <v>14.457229966390962</v>
      </c>
      <c r="F198" s="28">
        <v>3</v>
      </c>
    </row>
    <row r="199" spans="2:6" x14ac:dyDescent="0.15">
      <c r="B199" s="18">
        <v>1.05</v>
      </c>
      <c r="C199" s="15">
        <f t="shared" si="10"/>
        <v>0.85314094362410409</v>
      </c>
      <c r="D199" s="19">
        <f t="shared" si="11"/>
        <v>0.14685905637589591</v>
      </c>
      <c r="E199" s="20">
        <f t="shared" si="12"/>
        <v>14.685905637589592</v>
      </c>
      <c r="F199" s="28">
        <v>3</v>
      </c>
    </row>
    <row r="200" spans="2:6" x14ac:dyDescent="0.15">
      <c r="B200" s="22">
        <v>1.04</v>
      </c>
      <c r="C200" s="15">
        <f t="shared" si="10"/>
        <v>0.85083004966901865</v>
      </c>
      <c r="D200" s="19">
        <f t="shared" ref="D200:D231" si="13">SUM(1-C200)</f>
        <v>0.14916995033098135</v>
      </c>
      <c r="E200" s="20">
        <f t="shared" si="12"/>
        <v>14.916995033098136</v>
      </c>
      <c r="F200" s="28">
        <v>3</v>
      </c>
    </row>
    <row r="201" spans="2:6" x14ac:dyDescent="0.15">
      <c r="B201" s="18">
        <v>1.03</v>
      </c>
      <c r="C201" s="15">
        <f t="shared" si="10"/>
        <v>0.84849499721165633</v>
      </c>
      <c r="D201" s="19">
        <f t="shared" si="13"/>
        <v>0.15150500278834367</v>
      </c>
      <c r="E201" s="20">
        <f t="shared" si="12"/>
        <v>15.150500278834366</v>
      </c>
      <c r="F201" s="28">
        <v>3</v>
      </c>
    </row>
    <row r="202" spans="2:6" x14ac:dyDescent="0.15">
      <c r="B202" s="22">
        <v>1.02</v>
      </c>
      <c r="C202" s="15">
        <f t="shared" si="10"/>
        <v>0.84613576962726511</v>
      </c>
      <c r="D202" s="19">
        <f t="shared" si="13"/>
        <v>0.15386423037273489</v>
      </c>
      <c r="E202" s="20">
        <f t="shared" si="12"/>
        <v>15.386423037273488</v>
      </c>
      <c r="F202" s="28">
        <v>3</v>
      </c>
    </row>
    <row r="203" spans="2:6" ht="14.25" thickBot="1" x14ac:dyDescent="0.2">
      <c r="B203" s="23">
        <v>1.01</v>
      </c>
      <c r="C203" s="15">
        <f t="shared" si="10"/>
        <v>0.84375235497874546</v>
      </c>
      <c r="D203" s="24">
        <f t="shared" si="13"/>
        <v>0.15624764502125454</v>
      </c>
      <c r="E203" s="25">
        <f t="shared" si="12"/>
        <v>15.624764502125455</v>
      </c>
      <c r="F203" s="29">
        <v>3</v>
      </c>
    </row>
    <row r="204" spans="2:6" x14ac:dyDescent="0.15">
      <c r="B204" s="14">
        <v>1</v>
      </c>
      <c r="C204" s="15">
        <f t="shared" si="10"/>
        <v>0.84134474606854304</v>
      </c>
      <c r="D204" s="15">
        <f t="shared" si="13"/>
        <v>0.15865525393145696</v>
      </c>
      <c r="E204" s="16">
        <f t="shared" si="12"/>
        <v>15.865525393145695</v>
      </c>
      <c r="F204" s="17">
        <v>3</v>
      </c>
    </row>
    <row r="205" spans="2:6" x14ac:dyDescent="0.15">
      <c r="B205" s="18">
        <v>0.99</v>
      </c>
      <c r="C205" s="15">
        <f t="shared" si="10"/>
        <v>0.83891294048916909</v>
      </c>
      <c r="D205" s="19">
        <f t="shared" si="13"/>
        <v>0.16108705951083091</v>
      </c>
      <c r="E205" s="20">
        <f t="shared" si="12"/>
        <v>16.108705951083092</v>
      </c>
      <c r="F205" s="21">
        <v>3</v>
      </c>
    </row>
    <row r="206" spans="2:6" x14ac:dyDescent="0.15">
      <c r="B206" s="22">
        <v>0.98</v>
      </c>
      <c r="C206" s="15">
        <f t="shared" si="10"/>
        <v>0.83645694067230769</v>
      </c>
      <c r="D206" s="19">
        <f t="shared" si="13"/>
        <v>0.16354305932769231</v>
      </c>
      <c r="E206" s="20">
        <f t="shared" si="12"/>
        <v>16.354305932769229</v>
      </c>
      <c r="F206" s="21">
        <v>3</v>
      </c>
    </row>
    <row r="207" spans="2:6" x14ac:dyDescent="0.15">
      <c r="B207" s="18">
        <v>0.97</v>
      </c>
      <c r="C207" s="15">
        <f t="shared" si="10"/>
        <v>0.83397675393647042</v>
      </c>
      <c r="D207" s="19">
        <f t="shared" si="13"/>
        <v>0.16602324606352958</v>
      </c>
      <c r="E207" s="20">
        <f t="shared" si="12"/>
        <v>16.602324606352958</v>
      </c>
      <c r="F207" s="21">
        <v>3</v>
      </c>
    </row>
    <row r="208" spans="2:6" x14ac:dyDescent="0.15">
      <c r="B208" s="22">
        <v>0.96</v>
      </c>
      <c r="C208" s="15">
        <f t="shared" si="10"/>
        <v>0.83147239253316219</v>
      </c>
      <c r="D208" s="19">
        <f t="shared" si="13"/>
        <v>0.16852760746683781</v>
      </c>
      <c r="E208" s="20">
        <f t="shared" si="12"/>
        <v>16.852760746683781</v>
      </c>
      <c r="F208" s="21">
        <v>3</v>
      </c>
    </row>
    <row r="209" spans="2:6" x14ac:dyDescent="0.15">
      <c r="B209" s="18">
        <v>0.95</v>
      </c>
      <c r="C209" s="15">
        <f t="shared" si="10"/>
        <v>0.82894387369151812</v>
      </c>
      <c r="D209" s="19">
        <f t="shared" si="13"/>
        <v>0.17105612630848188</v>
      </c>
      <c r="E209" s="20">
        <f t="shared" si="12"/>
        <v>17.105612630848189</v>
      </c>
      <c r="F209" s="21">
        <v>3</v>
      </c>
    </row>
    <row r="210" spans="2:6" x14ac:dyDescent="0.15">
      <c r="B210" s="22">
        <v>0.94</v>
      </c>
      <c r="C210" s="15">
        <f t="shared" si="10"/>
        <v>0.82639121966137541</v>
      </c>
      <c r="D210" s="19">
        <f t="shared" si="13"/>
        <v>0.17360878033862459</v>
      </c>
      <c r="E210" s="20">
        <f t="shared" si="12"/>
        <v>17.360878033862459</v>
      </c>
      <c r="F210" s="21">
        <v>3</v>
      </c>
    </row>
    <row r="211" spans="2:6" x14ac:dyDescent="0.15">
      <c r="B211" s="18">
        <v>0.93</v>
      </c>
      <c r="C211" s="15">
        <f t="shared" si="10"/>
        <v>0.82381445775474216</v>
      </c>
      <c r="D211" s="19">
        <f t="shared" si="13"/>
        <v>0.17618554224525784</v>
      </c>
      <c r="E211" s="20">
        <f t="shared" si="12"/>
        <v>17.618554224525784</v>
      </c>
      <c r="F211" s="21">
        <v>3</v>
      </c>
    </row>
    <row r="212" spans="2:6" x14ac:dyDescent="0.15">
      <c r="B212" s="22">
        <v>0.92</v>
      </c>
      <c r="C212" s="15">
        <f t="shared" si="10"/>
        <v>0.82121362038562828</v>
      </c>
      <c r="D212" s="19">
        <f t="shared" si="13"/>
        <v>0.17878637961437172</v>
      </c>
      <c r="E212" s="20">
        <f t="shared" si="12"/>
        <v>17.878637961437171</v>
      </c>
      <c r="F212" s="21">
        <v>3</v>
      </c>
    </row>
    <row r="213" spans="2:6" x14ac:dyDescent="0.15">
      <c r="B213" s="18">
        <v>0.91</v>
      </c>
      <c r="C213" s="15">
        <f t="shared" si="10"/>
        <v>0.81858874510820279</v>
      </c>
      <c r="D213" s="19">
        <f t="shared" si="13"/>
        <v>0.18141125489179721</v>
      </c>
      <c r="E213" s="20">
        <f t="shared" si="12"/>
        <v>18.141125489179721</v>
      </c>
      <c r="F213" s="21">
        <v>3</v>
      </c>
    </row>
    <row r="214" spans="2:6" x14ac:dyDescent="0.15">
      <c r="B214" s="22">
        <v>0.9</v>
      </c>
      <c r="C214" s="15">
        <f t="shared" si="10"/>
        <v>0.81593987465324047</v>
      </c>
      <c r="D214" s="19">
        <f t="shared" si="13"/>
        <v>0.18406012534675953</v>
      </c>
      <c r="E214" s="20">
        <f t="shared" si="12"/>
        <v>18.406012534675952</v>
      </c>
      <c r="F214" s="21">
        <v>3</v>
      </c>
    </row>
    <row r="215" spans="2:6" x14ac:dyDescent="0.15">
      <c r="B215" s="18">
        <v>0.89</v>
      </c>
      <c r="C215" s="15">
        <f t="shared" si="10"/>
        <v>0.81326705696282742</v>
      </c>
      <c r="D215" s="19">
        <f t="shared" si="13"/>
        <v>0.18673294303717258</v>
      </c>
      <c r="E215" s="20">
        <f t="shared" si="12"/>
        <v>18.67329430371726</v>
      </c>
      <c r="F215" s="21">
        <v>3</v>
      </c>
    </row>
    <row r="216" spans="2:6" x14ac:dyDescent="0.15">
      <c r="B216" s="22">
        <v>0.88</v>
      </c>
      <c r="C216" s="15">
        <f t="shared" si="10"/>
        <v>0.81057034522328786</v>
      </c>
      <c r="D216" s="19">
        <f t="shared" si="13"/>
        <v>0.18942965477671214</v>
      </c>
      <c r="E216" s="20">
        <f t="shared" si="12"/>
        <v>18.942965477671216</v>
      </c>
      <c r="F216" s="21">
        <v>3</v>
      </c>
    </row>
    <row r="217" spans="2:6" x14ac:dyDescent="0.15">
      <c r="B217" s="18">
        <v>0.87</v>
      </c>
      <c r="C217" s="15">
        <f t="shared" si="10"/>
        <v>0.80784979789630373</v>
      </c>
      <c r="D217" s="19">
        <f t="shared" si="13"/>
        <v>0.19215020210369627</v>
      </c>
      <c r="E217" s="20">
        <f t="shared" si="12"/>
        <v>19.215020210369627</v>
      </c>
      <c r="F217" s="21">
        <v>3</v>
      </c>
    </row>
    <row r="218" spans="2:6" x14ac:dyDescent="0.15">
      <c r="B218" s="22">
        <v>0.86</v>
      </c>
      <c r="C218" s="15">
        <f t="shared" si="10"/>
        <v>0.80510547874819172</v>
      </c>
      <c r="D218" s="19">
        <f t="shared" si="13"/>
        <v>0.19489452125180828</v>
      </c>
      <c r="E218" s="20">
        <f t="shared" si="12"/>
        <v>19.489452125180829</v>
      </c>
      <c r="F218" s="21">
        <v>3</v>
      </c>
    </row>
    <row r="219" spans="2:6" x14ac:dyDescent="0.15">
      <c r="B219" s="18">
        <v>0.85</v>
      </c>
      <c r="C219" s="15">
        <f t="shared" si="10"/>
        <v>0.80233745687730762</v>
      </c>
      <c r="D219" s="19">
        <f t="shared" si="13"/>
        <v>0.19766254312269238</v>
      </c>
      <c r="E219" s="20">
        <f t="shared" si="12"/>
        <v>19.76625431226924</v>
      </c>
      <c r="F219" s="21">
        <v>3</v>
      </c>
    </row>
    <row r="220" spans="2:6" x14ac:dyDescent="0.15">
      <c r="B220" s="22">
        <v>0.84</v>
      </c>
      <c r="C220" s="15">
        <f t="shared" si="10"/>
        <v>0.79954580673955034</v>
      </c>
      <c r="D220" s="19">
        <f t="shared" si="13"/>
        <v>0.20045419326044966</v>
      </c>
      <c r="E220" s="20">
        <f t="shared" si="12"/>
        <v>20.045419326044968</v>
      </c>
      <c r="F220" s="21">
        <v>3</v>
      </c>
    </row>
    <row r="221" spans="2:6" x14ac:dyDescent="0.15">
      <c r="B221" s="18">
        <v>0.83</v>
      </c>
      <c r="C221" s="15">
        <f t="shared" si="10"/>
        <v>0.79673060817193153</v>
      </c>
      <c r="D221" s="19">
        <f t="shared" si="13"/>
        <v>0.20326939182806847</v>
      </c>
      <c r="E221" s="20">
        <f t="shared" si="12"/>
        <v>20.326939182806846</v>
      </c>
      <c r="F221" s="21">
        <v>3</v>
      </c>
    </row>
    <row r="222" spans="2:6" x14ac:dyDescent="0.15">
      <c r="B222" s="22">
        <v>0.82</v>
      </c>
      <c r="C222" s="15">
        <f t="shared" si="10"/>
        <v>0.79389194641418692</v>
      </c>
      <c r="D222" s="19">
        <f t="shared" si="13"/>
        <v>0.20610805358581308</v>
      </c>
      <c r="E222" s="20">
        <f t="shared" si="12"/>
        <v>20.61080535858131</v>
      </c>
      <c r="F222" s="21">
        <v>3</v>
      </c>
    </row>
    <row r="223" spans="2:6" x14ac:dyDescent="0.15">
      <c r="B223" s="18">
        <v>0.81</v>
      </c>
      <c r="C223" s="15">
        <f t="shared" si="10"/>
        <v>0.79102991212839835</v>
      </c>
      <c r="D223" s="19">
        <f t="shared" si="13"/>
        <v>0.20897008787160165</v>
      </c>
      <c r="E223" s="20">
        <f t="shared" si="12"/>
        <v>20.897008787160164</v>
      </c>
      <c r="F223" s="21">
        <v>3</v>
      </c>
    </row>
    <row r="224" spans="2:6" x14ac:dyDescent="0.15">
      <c r="B224" s="22">
        <v>0.8</v>
      </c>
      <c r="C224" s="15">
        <f t="shared" si="10"/>
        <v>0.78814460141660336</v>
      </c>
      <c r="D224" s="19">
        <f t="shared" si="13"/>
        <v>0.21185539858339664</v>
      </c>
      <c r="E224" s="20">
        <f t="shared" si="12"/>
        <v>21.185539858339663</v>
      </c>
      <c r="F224" s="21">
        <v>3</v>
      </c>
    </row>
    <row r="225" spans="2:6" x14ac:dyDescent="0.15">
      <c r="B225" s="18">
        <v>0.79</v>
      </c>
      <c r="C225" s="15">
        <f t="shared" si="10"/>
        <v>0.78523611583636288</v>
      </c>
      <c r="D225" s="19">
        <f t="shared" si="13"/>
        <v>0.21476388416363712</v>
      </c>
      <c r="E225" s="20">
        <f t="shared" si="12"/>
        <v>21.476388416363712</v>
      </c>
      <c r="F225" s="21">
        <v>3</v>
      </c>
    </row>
    <row r="226" spans="2:6" x14ac:dyDescent="0.15">
      <c r="B226" s="22">
        <v>0.78</v>
      </c>
      <c r="C226" s="15">
        <f t="shared" si="10"/>
        <v>0.78230456241426694</v>
      </c>
      <c r="D226" s="19">
        <f t="shared" si="13"/>
        <v>0.21769543758573306</v>
      </c>
      <c r="E226" s="20">
        <f t="shared" si="12"/>
        <v>21.769543758573306</v>
      </c>
      <c r="F226" s="21">
        <v>3</v>
      </c>
    </row>
    <row r="227" spans="2:6" x14ac:dyDescent="0.15">
      <c r="B227" s="18">
        <v>0.77</v>
      </c>
      <c r="C227" s="15">
        <f t="shared" si="10"/>
        <v>0.77935005365735044</v>
      </c>
      <c r="D227" s="19">
        <f t="shared" si="13"/>
        <v>0.22064994634264956</v>
      </c>
      <c r="E227" s="20">
        <f t="shared" si="12"/>
        <v>22.064994634264956</v>
      </c>
      <c r="F227" s="21">
        <v>3</v>
      </c>
    </row>
    <row r="228" spans="2:6" x14ac:dyDescent="0.15">
      <c r="B228" s="22">
        <v>0.76</v>
      </c>
      <c r="C228" s="15">
        <f t="shared" si="10"/>
        <v>0.77637270756240062</v>
      </c>
      <c r="D228" s="19">
        <f t="shared" si="13"/>
        <v>0.22362729243759938</v>
      </c>
      <c r="E228" s="20">
        <f t="shared" si="12"/>
        <v>22.362729243759937</v>
      </c>
      <c r="F228" s="21">
        <v>3</v>
      </c>
    </row>
    <row r="229" spans="2:6" x14ac:dyDescent="0.15">
      <c r="B229" s="18">
        <v>0.75</v>
      </c>
      <c r="C229" s="15">
        <f t="shared" si="10"/>
        <v>0.77337264762313174</v>
      </c>
      <c r="D229" s="19">
        <f t="shared" si="13"/>
        <v>0.22662735237686826</v>
      </c>
      <c r="E229" s="20">
        <f t="shared" si="12"/>
        <v>22.662735237686825</v>
      </c>
      <c r="F229" s="21">
        <v>3</v>
      </c>
    </row>
    <row r="230" spans="2:6" x14ac:dyDescent="0.15">
      <c r="B230" s="22">
        <v>0.74</v>
      </c>
      <c r="C230" s="15">
        <f t="shared" si="10"/>
        <v>0.77035000283520938</v>
      </c>
      <c r="D230" s="19">
        <f t="shared" si="13"/>
        <v>0.22964999716479062</v>
      </c>
      <c r="E230" s="20">
        <f t="shared" si="12"/>
        <v>22.964999716479063</v>
      </c>
      <c r="F230" s="21">
        <v>3</v>
      </c>
    </row>
    <row r="231" spans="2:6" x14ac:dyDescent="0.15">
      <c r="B231" s="18">
        <v>0.73</v>
      </c>
      <c r="C231" s="15">
        <f t="shared" si="10"/>
        <v>0.76730490769910253</v>
      </c>
      <c r="D231" s="19">
        <f t="shared" si="13"/>
        <v>0.23269509230089747</v>
      </c>
      <c r="E231" s="20">
        <f t="shared" si="12"/>
        <v>23.269509230089746</v>
      </c>
      <c r="F231" s="21">
        <v>4</v>
      </c>
    </row>
    <row r="232" spans="2:6" x14ac:dyDescent="0.15">
      <c r="B232" s="22">
        <v>0.72</v>
      </c>
      <c r="C232" s="15">
        <f t="shared" ref="C232:C295" si="14">NORMDIST(B232,0,1,1)</f>
        <v>0.76423750222074882</v>
      </c>
      <c r="D232" s="19">
        <f t="shared" ref="D232:D263" si="15">SUM(1-C232)</f>
        <v>0.23576249777925118</v>
      </c>
      <c r="E232" s="20">
        <f t="shared" ref="E232:E295" si="16">SUM(1-C232)*100</f>
        <v>23.576249777925117</v>
      </c>
      <c r="F232" s="21">
        <v>4</v>
      </c>
    </row>
    <row r="233" spans="2:6" x14ac:dyDescent="0.15">
      <c r="B233" s="18">
        <v>0.71</v>
      </c>
      <c r="C233" s="15">
        <f t="shared" si="14"/>
        <v>0.76114793191001329</v>
      </c>
      <c r="D233" s="19">
        <f t="shared" si="15"/>
        <v>0.23885206808998671</v>
      </c>
      <c r="E233" s="20">
        <f t="shared" si="16"/>
        <v>23.885206808998671</v>
      </c>
      <c r="F233" s="21">
        <v>4</v>
      </c>
    </row>
    <row r="234" spans="2:6" x14ac:dyDescent="0.15">
      <c r="B234" s="22">
        <v>0.7</v>
      </c>
      <c r="C234" s="15">
        <f t="shared" si="14"/>
        <v>0.75803634777692697</v>
      </c>
      <c r="D234" s="19">
        <f t="shared" si="15"/>
        <v>0.24196365222307303</v>
      </c>
      <c r="E234" s="20">
        <f t="shared" si="16"/>
        <v>24.196365222307303</v>
      </c>
      <c r="F234" s="21">
        <v>4</v>
      </c>
    </row>
    <row r="235" spans="2:6" x14ac:dyDescent="0.15">
      <c r="B235" s="18">
        <v>0.69</v>
      </c>
      <c r="C235" s="15">
        <f t="shared" si="14"/>
        <v>0.75490290632569057</v>
      </c>
      <c r="D235" s="19">
        <f t="shared" si="15"/>
        <v>0.24509709367430943</v>
      </c>
      <c r="E235" s="20">
        <f t="shared" si="16"/>
        <v>24.509709367430943</v>
      </c>
      <c r="F235" s="21">
        <v>4</v>
      </c>
    </row>
    <row r="236" spans="2:6" x14ac:dyDescent="0.15">
      <c r="B236" s="22">
        <v>0.68</v>
      </c>
      <c r="C236" s="15">
        <f t="shared" si="14"/>
        <v>0.75174776954642952</v>
      </c>
      <c r="D236" s="19">
        <f t="shared" si="15"/>
        <v>0.24825223045357048</v>
      </c>
      <c r="E236" s="20">
        <f t="shared" si="16"/>
        <v>24.825223045357049</v>
      </c>
      <c r="F236" s="21">
        <v>4</v>
      </c>
    </row>
    <row r="237" spans="2:6" x14ac:dyDescent="0.15">
      <c r="B237" s="18">
        <v>0.67</v>
      </c>
      <c r="C237" s="15">
        <f t="shared" si="14"/>
        <v>0.74857110490468992</v>
      </c>
      <c r="D237" s="19">
        <f t="shared" si="15"/>
        <v>0.25142889509531008</v>
      </c>
      <c r="E237" s="20">
        <f t="shared" si="16"/>
        <v>25.14288950953101</v>
      </c>
      <c r="F237" s="21">
        <v>4</v>
      </c>
    </row>
    <row r="238" spans="2:6" x14ac:dyDescent="0.15">
      <c r="B238" s="22">
        <v>0.66</v>
      </c>
      <c r="C238" s="15">
        <f t="shared" si="14"/>
        <v>0.74537308532866398</v>
      </c>
      <c r="D238" s="19">
        <f t="shared" si="15"/>
        <v>0.25462691467133602</v>
      </c>
      <c r="E238" s="20">
        <f t="shared" si="16"/>
        <v>25.462691467133602</v>
      </c>
      <c r="F238" s="21">
        <v>4</v>
      </c>
    </row>
    <row r="239" spans="2:6" x14ac:dyDescent="0.15">
      <c r="B239" s="18">
        <v>0.65</v>
      </c>
      <c r="C239" s="15">
        <f t="shared" si="14"/>
        <v>0.74215388919413527</v>
      </c>
      <c r="D239" s="19">
        <f t="shared" si="15"/>
        <v>0.25784611080586473</v>
      </c>
      <c r="E239" s="20">
        <f t="shared" si="16"/>
        <v>25.784611080586473</v>
      </c>
      <c r="F239" s="21">
        <v>4</v>
      </c>
    </row>
    <row r="240" spans="2:6" x14ac:dyDescent="0.15">
      <c r="B240" s="22">
        <v>0.64</v>
      </c>
      <c r="C240" s="15">
        <f t="shared" si="14"/>
        <v>0.73891370030713843</v>
      </c>
      <c r="D240" s="19">
        <f t="shared" si="15"/>
        <v>0.26108629969286157</v>
      </c>
      <c r="E240" s="20">
        <f t="shared" si="16"/>
        <v>26.108629969286156</v>
      </c>
      <c r="F240" s="21">
        <v>4</v>
      </c>
    </row>
    <row r="241" spans="2:6" x14ac:dyDescent="0.15">
      <c r="B241" s="18">
        <v>0.63</v>
      </c>
      <c r="C241" s="15">
        <f t="shared" si="14"/>
        <v>0.73565270788432247</v>
      </c>
      <c r="D241" s="19">
        <f t="shared" si="15"/>
        <v>0.26434729211567753</v>
      </c>
      <c r="E241" s="20">
        <f t="shared" si="16"/>
        <v>26.434729211567753</v>
      </c>
      <c r="F241" s="21">
        <v>4</v>
      </c>
    </row>
    <row r="242" spans="2:6" x14ac:dyDescent="0.15">
      <c r="B242" s="22">
        <v>0.62</v>
      </c>
      <c r="C242" s="15">
        <f t="shared" si="14"/>
        <v>0.732371106531017</v>
      </c>
      <c r="D242" s="19">
        <f t="shared" si="15"/>
        <v>0.267628893468983</v>
      </c>
      <c r="E242" s="20">
        <f t="shared" si="16"/>
        <v>26.762889346898298</v>
      </c>
      <c r="F242" s="21">
        <v>4</v>
      </c>
    </row>
    <row r="243" spans="2:6" x14ac:dyDescent="0.15">
      <c r="B243" s="18">
        <v>0.61</v>
      </c>
      <c r="C243" s="15">
        <f t="shared" si="14"/>
        <v>0.72906909621699434</v>
      </c>
      <c r="D243" s="19">
        <f t="shared" si="15"/>
        <v>0.27093090378300566</v>
      </c>
      <c r="E243" s="20">
        <f t="shared" si="16"/>
        <v>27.093090378300566</v>
      </c>
      <c r="F243" s="21">
        <v>4</v>
      </c>
    </row>
    <row r="244" spans="2:6" x14ac:dyDescent="0.15">
      <c r="B244" s="22">
        <v>0.6</v>
      </c>
      <c r="C244" s="15">
        <f t="shared" si="14"/>
        <v>0.72574688224992645</v>
      </c>
      <c r="D244" s="19">
        <f t="shared" si="15"/>
        <v>0.27425311775007355</v>
      </c>
      <c r="E244" s="20">
        <f t="shared" si="16"/>
        <v>27.425311775007355</v>
      </c>
      <c r="F244" s="21">
        <v>4</v>
      </c>
    </row>
    <row r="245" spans="2:6" x14ac:dyDescent="0.15">
      <c r="B245" s="18">
        <v>0.59</v>
      </c>
      <c r="C245" s="15">
        <f t="shared" si="14"/>
        <v>0.72240467524653507</v>
      </c>
      <c r="D245" s="19">
        <f t="shared" si="15"/>
        <v>0.27759532475346493</v>
      </c>
      <c r="E245" s="20">
        <f t="shared" si="16"/>
        <v>27.759532475346493</v>
      </c>
      <c r="F245" s="21">
        <v>4</v>
      </c>
    </row>
    <row r="246" spans="2:6" x14ac:dyDescent="0.15">
      <c r="B246" s="22">
        <v>0.57999999999999996</v>
      </c>
      <c r="C246" s="15">
        <f t="shared" si="14"/>
        <v>0.7190426911014357</v>
      </c>
      <c r="D246" s="19">
        <f t="shared" si="15"/>
        <v>0.2809573088985643</v>
      </c>
      <c r="E246" s="20">
        <f t="shared" si="16"/>
        <v>28.09573088985643</v>
      </c>
      <c r="F246" s="21">
        <v>4</v>
      </c>
    </row>
    <row r="247" spans="2:6" x14ac:dyDescent="0.15">
      <c r="B247" s="18">
        <v>0.56999999999999995</v>
      </c>
      <c r="C247" s="15">
        <f t="shared" si="14"/>
        <v>0.71566115095367588</v>
      </c>
      <c r="D247" s="19">
        <f t="shared" si="15"/>
        <v>0.28433884904632412</v>
      </c>
      <c r="E247" s="20">
        <f t="shared" si="16"/>
        <v>28.433884904632411</v>
      </c>
      <c r="F247" s="21">
        <v>4</v>
      </c>
    </row>
    <row r="248" spans="2:6" x14ac:dyDescent="0.15">
      <c r="B248" s="22">
        <v>0.56000000000000005</v>
      </c>
      <c r="C248" s="15">
        <f t="shared" si="14"/>
        <v>0.71226028115097295</v>
      </c>
      <c r="D248" s="19">
        <f t="shared" si="15"/>
        <v>0.28773971884902705</v>
      </c>
      <c r="E248" s="20">
        <f t="shared" si="16"/>
        <v>28.773971884902704</v>
      </c>
      <c r="F248" s="21">
        <v>4</v>
      </c>
    </row>
    <row r="249" spans="2:6" x14ac:dyDescent="0.15">
      <c r="B249" s="18">
        <v>0.55000000000000004</v>
      </c>
      <c r="C249" s="15">
        <f t="shared" si="14"/>
        <v>0.70884031321165364</v>
      </c>
      <c r="D249" s="19">
        <f t="shared" si="15"/>
        <v>0.29115968678834636</v>
      </c>
      <c r="E249" s="20">
        <f t="shared" si="16"/>
        <v>29.115968678834637</v>
      </c>
      <c r="F249" s="21">
        <v>4</v>
      </c>
    </row>
    <row r="250" spans="2:6" x14ac:dyDescent="0.15">
      <c r="B250" s="22">
        <v>0.54</v>
      </c>
      <c r="C250" s="15">
        <f t="shared" si="14"/>
        <v>0.70540148378430201</v>
      </c>
      <c r="D250" s="19">
        <f t="shared" si="15"/>
        <v>0.29459851621569799</v>
      </c>
      <c r="E250" s="20">
        <f t="shared" si="16"/>
        <v>29.459851621569801</v>
      </c>
      <c r="F250" s="21">
        <v>4</v>
      </c>
    </row>
    <row r="251" spans="2:6" x14ac:dyDescent="0.15">
      <c r="B251" s="18">
        <v>0.53</v>
      </c>
      <c r="C251" s="15">
        <f t="shared" si="14"/>
        <v>0.70194403460512356</v>
      </c>
      <c r="D251" s="19">
        <f t="shared" si="15"/>
        <v>0.29805596539487644</v>
      </c>
      <c r="E251" s="20">
        <f t="shared" si="16"/>
        <v>29.805596539487645</v>
      </c>
      <c r="F251" s="21">
        <v>4</v>
      </c>
    </row>
    <row r="252" spans="2:6" x14ac:dyDescent="0.15">
      <c r="B252" s="22">
        <v>0.52</v>
      </c>
      <c r="C252" s="15">
        <f t="shared" si="14"/>
        <v>0.69846821245303381</v>
      </c>
      <c r="D252" s="19">
        <f t="shared" si="15"/>
        <v>0.30153178754696619</v>
      </c>
      <c r="E252" s="20">
        <f t="shared" si="16"/>
        <v>30.153178754696619</v>
      </c>
      <c r="F252" s="21">
        <v>4</v>
      </c>
    </row>
    <row r="253" spans="2:6" x14ac:dyDescent="0.15">
      <c r="B253" s="18">
        <v>0.51</v>
      </c>
      <c r="C253" s="15">
        <f t="shared" si="14"/>
        <v>0.69497426910248061</v>
      </c>
      <c r="D253" s="19">
        <f t="shared" si="15"/>
        <v>0.30502573089751939</v>
      </c>
      <c r="E253" s="20">
        <f t="shared" si="16"/>
        <v>30.502573089751937</v>
      </c>
      <c r="F253" s="21">
        <v>4</v>
      </c>
    </row>
    <row r="254" spans="2:6" x14ac:dyDescent="0.15">
      <c r="B254" s="22">
        <v>0.5</v>
      </c>
      <c r="C254" s="15">
        <f t="shared" si="14"/>
        <v>0.69146246127401312</v>
      </c>
      <c r="D254" s="19">
        <f t="shared" si="15"/>
        <v>0.30853753872598688</v>
      </c>
      <c r="E254" s="20">
        <f t="shared" si="16"/>
        <v>30.853753872598688</v>
      </c>
      <c r="F254" s="21">
        <v>4</v>
      </c>
    </row>
    <row r="255" spans="2:6" x14ac:dyDescent="0.15">
      <c r="B255" s="18">
        <v>0.49</v>
      </c>
      <c r="C255" s="15">
        <f t="shared" si="14"/>
        <v>0.68793305058260945</v>
      </c>
      <c r="D255" s="19">
        <f t="shared" si="15"/>
        <v>0.31206694941739055</v>
      </c>
      <c r="E255" s="20">
        <f t="shared" si="16"/>
        <v>31.206694941739055</v>
      </c>
      <c r="F255" s="21">
        <v>4</v>
      </c>
    </row>
    <row r="256" spans="2:6" x14ac:dyDescent="0.15">
      <c r="B256" s="22">
        <v>0.48</v>
      </c>
      <c r="C256" s="15">
        <f t="shared" si="14"/>
        <v>0.68438630348377738</v>
      </c>
      <c r="D256" s="19">
        <f t="shared" si="15"/>
        <v>0.31561369651622262</v>
      </c>
      <c r="E256" s="20">
        <f t="shared" si="16"/>
        <v>31.561369651622261</v>
      </c>
      <c r="F256" s="21">
        <v>4</v>
      </c>
    </row>
    <row r="257" spans="2:6" x14ac:dyDescent="0.15">
      <c r="B257" s="18">
        <v>0.47</v>
      </c>
      <c r="C257" s="15">
        <f t="shared" si="14"/>
        <v>0.6808224912174442</v>
      </c>
      <c r="D257" s="19">
        <f t="shared" si="15"/>
        <v>0.3191775087825558</v>
      </c>
      <c r="E257" s="20">
        <f t="shared" si="16"/>
        <v>31.917750878255578</v>
      </c>
      <c r="F257" s="21">
        <v>4</v>
      </c>
    </row>
    <row r="258" spans="2:6" x14ac:dyDescent="0.15">
      <c r="B258" s="22">
        <v>0.46</v>
      </c>
      <c r="C258" s="15">
        <f t="shared" si="14"/>
        <v>0.67724188974965227</v>
      </c>
      <c r="D258" s="19">
        <f t="shared" si="15"/>
        <v>0.32275811025034773</v>
      </c>
      <c r="E258" s="20">
        <f t="shared" si="16"/>
        <v>32.27581102503477</v>
      </c>
      <c r="F258" s="21">
        <v>4</v>
      </c>
    </row>
    <row r="259" spans="2:6" x14ac:dyDescent="0.15">
      <c r="B259" s="18">
        <v>0.45</v>
      </c>
      <c r="C259" s="15">
        <f t="shared" si="14"/>
        <v>0.67364477971208003</v>
      </c>
      <c r="D259" s="19">
        <f t="shared" si="15"/>
        <v>0.32635522028791997</v>
      </c>
      <c r="E259" s="20">
        <f t="shared" si="16"/>
        <v>32.635522028791996</v>
      </c>
      <c r="F259" s="21">
        <v>4</v>
      </c>
    </row>
    <row r="260" spans="2:6" x14ac:dyDescent="0.15">
      <c r="B260" s="22">
        <v>0.44</v>
      </c>
      <c r="C260" s="15">
        <f t="shared" si="14"/>
        <v>0.67003144633940637</v>
      </c>
      <c r="D260" s="19">
        <f t="shared" si="15"/>
        <v>0.32996855366059363</v>
      </c>
      <c r="E260" s="20">
        <f t="shared" si="16"/>
        <v>32.996855366059364</v>
      </c>
      <c r="F260" s="21">
        <v>4</v>
      </c>
    </row>
    <row r="261" spans="2:6" x14ac:dyDescent="0.15">
      <c r="B261" s="18">
        <v>0.43</v>
      </c>
      <c r="C261" s="15">
        <f t="shared" si="14"/>
        <v>0.66640217940454238</v>
      </c>
      <c r="D261" s="19">
        <f t="shared" si="15"/>
        <v>0.33359782059545762</v>
      </c>
      <c r="E261" s="20">
        <f t="shared" si="16"/>
        <v>33.359782059545765</v>
      </c>
      <c r="F261" s="21">
        <v>4</v>
      </c>
    </row>
    <row r="262" spans="2:6" x14ac:dyDescent="0.15">
      <c r="B262" s="22">
        <v>0.42</v>
      </c>
      <c r="C262" s="15">
        <f t="shared" si="14"/>
        <v>0.66275727315175048</v>
      </c>
      <c r="D262" s="19">
        <f t="shared" si="15"/>
        <v>0.33724272684824952</v>
      </c>
      <c r="E262" s="20">
        <f t="shared" si="16"/>
        <v>33.724272684824953</v>
      </c>
      <c r="F262" s="21">
        <v>4</v>
      </c>
    </row>
    <row r="263" spans="2:6" x14ac:dyDescent="0.15">
      <c r="B263" s="18">
        <v>0.41</v>
      </c>
      <c r="C263" s="15">
        <f t="shared" si="14"/>
        <v>0.65909702622767741</v>
      </c>
      <c r="D263" s="19">
        <f t="shared" si="15"/>
        <v>0.34090297377232259</v>
      </c>
      <c r="E263" s="20">
        <f t="shared" si="16"/>
        <v>34.090297377232261</v>
      </c>
      <c r="F263" s="21">
        <v>4</v>
      </c>
    </row>
    <row r="264" spans="2:6" x14ac:dyDescent="0.15">
      <c r="B264" s="22">
        <v>0.4</v>
      </c>
      <c r="C264" s="15">
        <f t="shared" si="14"/>
        <v>0.65542174161032429</v>
      </c>
      <c r="D264" s="19">
        <f t="shared" ref="D264:D295" si="17">SUM(1-C264)</f>
        <v>0.34457825838967571</v>
      </c>
      <c r="E264" s="20">
        <f t="shared" si="16"/>
        <v>34.457825838967572</v>
      </c>
      <c r="F264" s="21">
        <v>4</v>
      </c>
    </row>
    <row r="265" spans="2:6" x14ac:dyDescent="0.15">
      <c r="B265" s="18">
        <v>0.39</v>
      </c>
      <c r="C265" s="15">
        <f t="shared" si="14"/>
        <v>0.65173172653598244</v>
      </c>
      <c r="D265" s="19">
        <f t="shared" si="17"/>
        <v>0.34826827346401756</v>
      </c>
      <c r="E265" s="20">
        <f t="shared" si="16"/>
        <v>34.826827346401757</v>
      </c>
      <c r="F265" s="21">
        <v>4</v>
      </c>
    </row>
    <row r="266" spans="2:6" x14ac:dyDescent="0.15">
      <c r="B266" s="22">
        <v>0.38</v>
      </c>
      <c r="C266" s="15">
        <f t="shared" si="14"/>
        <v>0.64802729242416279</v>
      </c>
      <c r="D266" s="19">
        <f t="shared" si="17"/>
        <v>0.35197270757583721</v>
      </c>
      <c r="E266" s="20">
        <f t="shared" si="16"/>
        <v>35.197270757583723</v>
      </c>
      <c r="F266" s="21">
        <v>4</v>
      </c>
    </row>
    <row r="267" spans="2:6" x14ac:dyDescent="0.15">
      <c r="B267" s="18">
        <v>0.37</v>
      </c>
      <c r="C267" s="15">
        <f t="shared" si="14"/>
        <v>0.64430875480054683</v>
      </c>
      <c r="D267" s="19">
        <f t="shared" si="17"/>
        <v>0.35569124519945317</v>
      </c>
      <c r="E267" s="20">
        <f t="shared" si="16"/>
        <v>35.569124519945319</v>
      </c>
      <c r="F267" s="21">
        <v>4</v>
      </c>
    </row>
    <row r="268" spans="2:6" x14ac:dyDescent="0.15">
      <c r="B268" s="22">
        <v>0.36</v>
      </c>
      <c r="C268" s="15">
        <f t="shared" si="14"/>
        <v>0.64057643321799129</v>
      </c>
      <c r="D268" s="19">
        <f t="shared" si="17"/>
        <v>0.35942356678200871</v>
      </c>
      <c r="E268" s="20">
        <f t="shared" si="16"/>
        <v>35.942356678200873</v>
      </c>
      <c r="F268" s="21">
        <v>4</v>
      </c>
    </row>
    <row r="269" spans="2:6" x14ac:dyDescent="0.15">
      <c r="B269" s="18">
        <v>0.35</v>
      </c>
      <c r="C269" s="15">
        <f t="shared" si="14"/>
        <v>0.6368306511756191</v>
      </c>
      <c r="D269" s="19">
        <f t="shared" si="17"/>
        <v>0.3631693488243809</v>
      </c>
      <c r="E269" s="20">
        <f t="shared" si="16"/>
        <v>36.31693488243809</v>
      </c>
      <c r="F269" s="21">
        <v>4</v>
      </c>
    </row>
    <row r="270" spans="2:6" x14ac:dyDescent="0.15">
      <c r="B270" s="22">
        <v>0.34</v>
      </c>
      <c r="C270" s="15">
        <f t="shared" si="14"/>
        <v>0.63307173603602807</v>
      </c>
      <c r="D270" s="19">
        <f t="shared" si="17"/>
        <v>0.36692826396397193</v>
      </c>
      <c r="E270" s="20">
        <f t="shared" si="16"/>
        <v>36.692826396397194</v>
      </c>
      <c r="F270" s="21">
        <v>4</v>
      </c>
    </row>
    <row r="271" spans="2:6" x14ac:dyDescent="0.15">
      <c r="B271" s="18">
        <v>0.33</v>
      </c>
      <c r="C271" s="15">
        <f t="shared" si="14"/>
        <v>0.62930001894065357</v>
      </c>
      <c r="D271" s="19">
        <f t="shared" si="17"/>
        <v>0.37069998105934643</v>
      </c>
      <c r="E271" s="20">
        <f t="shared" si="16"/>
        <v>37.069998105934644</v>
      </c>
      <c r="F271" s="21">
        <v>4</v>
      </c>
    </row>
    <row r="272" spans="2:6" x14ac:dyDescent="0.15">
      <c r="B272" s="22">
        <v>0.32</v>
      </c>
      <c r="C272" s="15">
        <f t="shared" si="14"/>
        <v>0.62551583472332006</v>
      </c>
      <c r="D272" s="19">
        <f t="shared" si="17"/>
        <v>0.37448416527667994</v>
      </c>
      <c r="E272" s="20">
        <f t="shared" si="16"/>
        <v>37.448416527667995</v>
      </c>
      <c r="F272" s="21">
        <v>4</v>
      </c>
    </row>
    <row r="273" spans="2:6" x14ac:dyDescent="0.15">
      <c r="B273" s="18">
        <v>0.31</v>
      </c>
      <c r="C273" s="15">
        <f t="shared" si="14"/>
        <v>0.62171952182201928</v>
      </c>
      <c r="D273" s="19">
        <f t="shared" si="17"/>
        <v>0.37828047817798072</v>
      </c>
      <c r="E273" s="20">
        <f t="shared" si="16"/>
        <v>37.828047817798073</v>
      </c>
      <c r="F273" s="21">
        <v>4</v>
      </c>
    </row>
    <row r="274" spans="2:6" x14ac:dyDescent="0.15">
      <c r="B274" s="22">
        <v>0.3</v>
      </c>
      <c r="C274" s="15">
        <f t="shared" si="14"/>
        <v>0.61791142218895267</v>
      </c>
      <c r="D274" s="19">
        <f t="shared" si="17"/>
        <v>0.38208857781104733</v>
      </c>
      <c r="E274" s="20">
        <f t="shared" si="16"/>
        <v>38.208857781104733</v>
      </c>
      <c r="F274" s="21">
        <v>4</v>
      </c>
    </row>
    <row r="275" spans="2:6" x14ac:dyDescent="0.15">
      <c r="B275" s="18">
        <v>0.28999999999999998</v>
      </c>
      <c r="C275" s="15">
        <f t="shared" si="14"/>
        <v>0.61409188119887737</v>
      </c>
      <c r="D275" s="19">
        <f t="shared" si="17"/>
        <v>0.38590811880112263</v>
      </c>
      <c r="E275" s="20">
        <f t="shared" si="16"/>
        <v>38.590811880112263</v>
      </c>
      <c r="F275" s="21">
        <v>4</v>
      </c>
    </row>
    <row r="276" spans="2:6" x14ac:dyDescent="0.15">
      <c r="B276" s="22">
        <v>0.28000000000000003</v>
      </c>
      <c r="C276" s="15">
        <f t="shared" si="14"/>
        <v>0.61026124755579725</v>
      </c>
      <c r="D276" s="19">
        <f t="shared" si="17"/>
        <v>0.38973875244420275</v>
      </c>
      <c r="E276" s="20">
        <f t="shared" si="16"/>
        <v>38.973875244420277</v>
      </c>
      <c r="F276" s="21">
        <v>4</v>
      </c>
    </row>
    <row r="277" spans="2:6" x14ac:dyDescent="0.15">
      <c r="B277" s="18">
        <v>0.27</v>
      </c>
      <c r="C277" s="15">
        <f t="shared" si="14"/>
        <v>0.60641987319803947</v>
      </c>
      <c r="D277" s="19">
        <f t="shared" si="17"/>
        <v>0.39358012680196053</v>
      </c>
      <c r="E277" s="20">
        <f t="shared" si="16"/>
        <v>39.358012680196055</v>
      </c>
      <c r="F277" s="21">
        <v>4</v>
      </c>
    </row>
    <row r="278" spans="2:6" x14ac:dyDescent="0.15">
      <c r="B278" s="22">
        <v>0.26</v>
      </c>
      <c r="C278" s="15">
        <f t="shared" si="14"/>
        <v>0.60256811320176051</v>
      </c>
      <c r="D278" s="19">
        <f t="shared" si="17"/>
        <v>0.39743188679823949</v>
      </c>
      <c r="E278" s="20">
        <f t="shared" si="16"/>
        <v>39.743188679823952</v>
      </c>
      <c r="F278" s="21">
        <v>4</v>
      </c>
    </row>
    <row r="279" spans="2:6" x14ac:dyDescent="0.15">
      <c r="B279" s="18">
        <v>0.25</v>
      </c>
      <c r="C279" s="15">
        <f t="shared" si="14"/>
        <v>0.5987063256829237</v>
      </c>
      <c r="D279" s="19">
        <f t="shared" si="17"/>
        <v>0.4012936743170763</v>
      </c>
      <c r="E279" s="20">
        <f t="shared" si="16"/>
        <v>40.129367431707628</v>
      </c>
      <c r="F279" s="21">
        <v>5</v>
      </c>
    </row>
    <row r="280" spans="2:6" x14ac:dyDescent="0.15">
      <c r="B280" s="22">
        <v>0.24</v>
      </c>
      <c r="C280" s="15">
        <f t="shared" si="14"/>
        <v>0.59483487169779581</v>
      </c>
      <c r="D280" s="19">
        <f t="shared" si="17"/>
        <v>0.40516512830220419</v>
      </c>
      <c r="E280" s="20">
        <f t="shared" si="16"/>
        <v>40.516512830220421</v>
      </c>
      <c r="F280" s="21">
        <v>5</v>
      </c>
    </row>
    <row r="281" spans="2:6" x14ac:dyDescent="0.15">
      <c r="B281" s="18">
        <v>0.23</v>
      </c>
      <c r="C281" s="15">
        <f t="shared" si="14"/>
        <v>0.59095411514200591</v>
      </c>
      <c r="D281" s="19">
        <f t="shared" si="17"/>
        <v>0.40904588485799409</v>
      </c>
      <c r="E281" s="20">
        <f t="shared" si="16"/>
        <v>40.904588485799408</v>
      </c>
      <c r="F281" s="21">
        <v>5</v>
      </c>
    </row>
    <row r="282" spans="2:6" x14ac:dyDescent="0.15">
      <c r="B282" s="22">
        <v>0.22</v>
      </c>
      <c r="C282" s="15">
        <f t="shared" si="14"/>
        <v>0.58706442264821468</v>
      </c>
      <c r="D282" s="19">
        <f t="shared" si="17"/>
        <v>0.41293557735178532</v>
      </c>
      <c r="E282" s="20">
        <f t="shared" si="16"/>
        <v>41.293557735178531</v>
      </c>
      <c r="F282" s="21">
        <v>5</v>
      </c>
    </row>
    <row r="283" spans="2:6" x14ac:dyDescent="0.15">
      <c r="B283" s="18">
        <v>0.21</v>
      </c>
      <c r="C283" s="15">
        <f t="shared" si="14"/>
        <v>0.58316616348244232</v>
      </c>
      <c r="D283" s="19">
        <f t="shared" si="17"/>
        <v>0.41683383651755768</v>
      </c>
      <c r="E283" s="20">
        <f t="shared" si="16"/>
        <v>41.683383651755769</v>
      </c>
      <c r="F283" s="21">
        <v>5</v>
      </c>
    </row>
    <row r="284" spans="2:6" x14ac:dyDescent="0.15">
      <c r="B284" s="22">
        <v>0.2</v>
      </c>
      <c r="C284" s="15">
        <f t="shared" si="14"/>
        <v>0.57925970943910299</v>
      </c>
      <c r="D284" s="19">
        <f t="shared" si="17"/>
        <v>0.42074029056089701</v>
      </c>
      <c r="E284" s="20">
        <f t="shared" si="16"/>
        <v>42.074029056089699</v>
      </c>
      <c r="F284" s="21">
        <v>5</v>
      </c>
    </row>
    <row r="285" spans="2:6" x14ac:dyDescent="0.15">
      <c r="B285" s="18">
        <v>0.19</v>
      </c>
      <c r="C285" s="15">
        <f t="shared" si="14"/>
        <v>0.57534543473479549</v>
      </c>
      <c r="D285" s="19">
        <f t="shared" si="17"/>
        <v>0.42465456526520451</v>
      </c>
      <c r="E285" s="20">
        <f t="shared" si="16"/>
        <v>42.465456526520448</v>
      </c>
      <c r="F285" s="21">
        <v>5</v>
      </c>
    </row>
    <row r="286" spans="2:6" x14ac:dyDescent="0.15">
      <c r="B286" s="22">
        <v>0.18</v>
      </c>
      <c r="C286" s="15">
        <f t="shared" si="14"/>
        <v>0.5714237159009008</v>
      </c>
      <c r="D286" s="19">
        <f t="shared" si="17"/>
        <v>0.4285762840990992</v>
      </c>
      <c r="E286" s="20">
        <f t="shared" si="16"/>
        <v>42.857628409909921</v>
      </c>
      <c r="F286" s="21">
        <v>5</v>
      </c>
    </row>
    <row r="287" spans="2:6" x14ac:dyDescent="0.15">
      <c r="B287" s="18">
        <v>0.17</v>
      </c>
      <c r="C287" s="15">
        <f t="shared" si="14"/>
        <v>0.56749493167503839</v>
      </c>
      <c r="D287" s="19">
        <f t="shared" si="17"/>
        <v>0.43250506832496161</v>
      </c>
      <c r="E287" s="20">
        <f t="shared" si="16"/>
        <v>43.250506832496157</v>
      </c>
      <c r="F287" s="21">
        <v>5</v>
      </c>
    </row>
    <row r="288" spans="2:6" x14ac:dyDescent="0.15">
      <c r="B288" s="22">
        <v>0.16</v>
      </c>
      <c r="C288" s="15">
        <f t="shared" si="14"/>
        <v>0.56355946289143288</v>
      </c>
      <c r="D288" s="19">
        <f t="shared" si="17"/>
        <v>0.43644053710856712</v>
      </c>
      <c r="E288" s="20">
        <f t="shared" si="16"/>
        <v>43.64405371085671</v>
      </c>
      <c r="F288" s="21">
        <v>5</v>
      </c>
    </row>
    <row r="289" spans="2:6" x14ac:dyDescent="0.15">
      <c r="B289" s="18">
        <v>0.15</v>
      </c>
      <c r="C289" s="15">
        <f t="shared" si="14"/>
        <v>0.5596176923702425</v>
      </c>
      <c r="D289" s="19">
        <f t="shared" si="17"/>
        <v>0.4403823076297575</v>
      </c>
      <c r="E289" s="20">
        <f t="shared" si="16"/>
        <v>44.038230762975751</v>
      </c>
      <c r="F289" s="21">
        <v>5</v>
      </c>
    </row>
    <row r="290" spans="2:6" x14ac:dyDescent="0.15">
      <c r="B290" s="22">
        <v>0.14000000000000001</v>
      </c>
      <c r="C290" s="15">
        <f t="shared" si="14"/>
        <v>0.55567000480590645</v>
      </c>
      <c r="D290" s="19">
        <f t="shared" si="17"/>
        <v>0.44432999519409355</v>
      </c>
      <c r="E290" s="20">
        <f t="shared" si="16"/>
        <v>44.432999519409357</v>
      </c>
      <c r="F290" s="21">
        <v>5</v>
      </c>
    </row>
    <row r="291" spans="2:6" x14ac:dyDescent="0.15">
      <c r="B291" s="18">
        <v>0.13</v>
      </c>
      <c r="C291" s="15">
        <f t="shared" si="14"/>
        <v>0.55171678665456114</v>
      </c>
      <c r="D291" s="19">
        <f t="shared" si="17"/>
        <v>0.44828321334543886</v>
      </c>
      <c r="E291" s="20">
        <f t="shared" si="16"/>
        <v>44.828321334543887</v>
      </c>
      <c r="F291" s="21">
        <v>5</v>
      </c>
    </row>
    <row r="292" spans="2:6" x14ac:dyDescent="0.15">
      <c r="B292" s="22">
        <v>0.12</v>
      </c>
      <c r="C292" s="15">
        <f t="shared" si="14"/>
        <v>0.54775842602058389</v>
      </c>
      <c r="D292" s="19">
        <f t="shared" si="17"/>
        <v>0.45224157397941611</v>
      </c>
      <c r="E292" s="20">
        <f t="shared" si="16"/>
        <v>45.22415739794161</v>
      </c>
      <c r="F292" s="21">
        <v>5</v>
      </c>
    </row>
    <row r="293" spans="2:6" x14ac:dyDescent="0.15">
      <c r="B293" s="18">
        <v>0.11</v>
      </c>
      <c r="C293" s="15">
        <f t="shared" si="14"/>
        <v>0.54379531254231672</v>
      </c>
      <c r="D293" s="19">
        <f t="shared" si="17"/>
        <v>0.45620468745768328</v>
      </c>
      <c r="E293" s="20">
        <f t="shared" si="16"/>
        <v>45.620468745768328</v>
      </c>
      <c r="F293" s="21">
        <v>5</v>
      </c>
    </row>
    <row r="294" spans="2:6" x14ac:dyDescent="0.15">
      <c r="B294" s="22">
        <v>0.1</v>
      </c>
      <c r="C294" s="15">
        <f t="shared" si="14"/>
        <v>0.53982783727702899</v>
      </c>
      <c r="D294" s="19">
        <f t="shared" si="17"/>
        <v>0.46017216272297101</v>
      </c>
      <c r="E294" s="20">
        <f t="shared" si="16"/>
        <v>46.017216272297098</v>
      </c>
      <c r="F294" s="21">
        <v>5</v>
      </c>
    </row>
    <row r="295" spans="2:6" x14ac:dyDescent="0.15">
      <c r="B295" s="18">
        <v>0.09</v>
      </c>
      <c r="C295" s="15">
        <f t="shared" si="14"/>
        <v>0.53585639258517204</v>
      </c>
      <c r="D295" s="19">
        <f t="shared" si="17"/>
        <v>0.46414360741482796</v>
      </c>
      <c r="E295" s="20">
        <f t="shared" si="16"/>
        <v>46.414360741482795</v>
      </c>
      <c r="F295" s="21">
        <v>5</v>
      </c>
    </row>
    <row r="296" spans="2:6" x14ac:dyDescent="0.15">
      <c r="B296" s="22">
        <v>0.08</v>
      </c>
      <c r="C296" s="15">
        <f t="shared" ref="C296:C304" si="18">NORMDIST(B296,0,1,1)</f>
        <v>0.53188137201398744</v>
      </c>
      <c r="D296" s="19">
        <f t="shared" ref="D296:D303" si="19">SUM(1-C296)</f>
        <v>0.46811862798601256</v>
      </c>
      <c r="E296" s="20">
        <f t="shared" ref="E296:E304" si="20">SUM(1-C296)*100</f>
        <v>46.811862798601254</v>
      </c>
      <c r="F296" s="21">
        <v>5</v>
      </c>
    </row>
    <row r="297" spans="2:6" x14ac:dyDescent="0.15">
      <c r="B297" s="18">
        <v>7.0000000000000007E-2</v>
      </c>
      <c r="C297" s="15">
        <f t="shared" si="18"/>
        <v>0.52790317018052113</v>
      </c>
      <c r="D297" s="19">
        <f t="shared" si="19"/>
        <v>0.47209682981947887</v>
      </c>
      <c r="E297" s="20">
        <f t="shared" si="20"/>
        <v>47.209682981947886</v>
      </c>
      <c r="F297" s="21">
        <v>5</v>
      </c>
    </row>
    <row r="298" spans="2:6" x14ac:dyDescent="0.15">
      <c r="B298" s="22">
        <v>0.06</v>
      </c>
      <c r="C298" s="15">
        <f t="shared" si="18"/>
        <v>0.52392218265410684</v>
      </c>
      <c r="D298" s="19">
        <f t="shared" si="19"/>
        <v>0.47607781734589316</v>
      </c>
      <c r="E298" s="20">
        <f t="shared" si="20"/>
        <v>47.607781734589317</v>
      </c>
      <c r="F298" s="21">
        <v>5</v>
      </c>
    </row>
    <row r="299" spans="2:6" x14ac:dyDescent="0.15">
      <c r="B299" s="18">
        <v>0.05</v>
      </c>
      <c r="C299" s="15">
        <f t="shared" si="18"/>
        <v>0.51993880583837249</v>
      </c>
      <c r="D299" s="19">
        <f t="shared" si="19"/>
        <v>0.48006119416162751</v>
      </c>
      <c r="E299" s="20">
        <f t="shared" si="20"/>
        <v>48.006119416162754</v>
      </c>
      <c r="F299" s="21">
        <v>5</v>
      </c>
    </row>
    <row r="300" spans="2:6" x14ac:dyDescent="0.15">
      <c r="B300" s="22">
        <v>0.04</v>
      </c>
      <c r="C300" s="15">
        <f t="shared" si="18"/>
        <v>0.51595343685283068</v>
      </c>
      <c r="D300" s="19">
        <f t="shared" si="19"/>
        <v>0.48404656314716932</v>
      </c>
      <c r="E300" s="20">
        <f t="shared" si="20"/>
        <v>48.404656314716931</v>
      </c>
      <c r="F300" s="21">
        <v>5</v>
      </c>
    </row>
    <row r="301" spans="2:6" x14ac:dyDescent="0.15">
      <c r="B301" s="18">
        <v>0.03</v>
      </c>
      <c r="C301" s="15">
        <f t="shared" si="18"/>
        <v>0.51196647341411272</v>
      </c>
      <c r="D301" s="19">
        <f t="shared" si="19"/>
        <v>0.48803352658588728</v>
      </c>
      <c r="E301" s="20">
        <f t="shared" si="20"/>
        <v>48.803352658588729</v>
      </c>
      <c r="F301" s="21">
        <v>5</v>
      </c>
    </row>
    <row r="302" spans="2:6" x14ac:dyDescent="0.15">
      <c r="B302" s="22">
        <v>0.02</v>
      </c>
      <c r="C302" s="15">
        <f t="shared" si="18"/>
        <v>0.50797831371690205</v>
      </c>
      <c r="D302" s="19">
        <f t="shared" si="19"/>
        <v>0.49202168628309795</v>
      </c>
      <c r="E302" s="20">
        <f t="shared" si="20"/>
        <v>49.202168628309792</v>
      </c>
      <c r="F302" s="21">
        <v>5</v>
      </c>
    </row>
    <row r="303" spans="2:6" ht="14.25" thickBot="1" x14ac:dyDescent="0.2">
      <c r="B303" s="23">
        <v>0.01</v>
      </c>
      <c r="C303" s="15">
        <f t="shared" si="18"/>
        <v>0.5039893563146316</v>
      </c>
      <c r="D303" s="24">
        <f t="shared" si="19"/>
        <v>0.4960106436853684</v>
      </c>
      <c r="E303" s="25">
        <f t="shared" si="20"/>
        <v>49.601064368536839</v>
      </c>
      <c r="F303" s="26">
        <v>5</v>
      </c>
    </row>
    <row r="304" spans="2:6" x14ac:dyDescent="0.15">
      <c r="B304" s="14">
        <v>0</v>
      </c>
      <c r="C304" s="15">
        <f t="shared" si="18"/>
        <v>0.5</v>
      </c>
      <c r="D304" s="15">
        <f t="shared" ref="D304:D367" si="21">SUM(1-C304)</f>
        <v>0.5</v>
      </c>
      <c r="E304" s="16">
        <f t="shared" si="20"/>
        <v>50</v>
      </c>
      <c r="F304" s="27">
        <v>5</v>
      </c>
    </row>
    <row r="305" spans="2:6" x14ac:dyDescent="0.15">
      <c r="B305" s="22">
        <v>-0.01</v>
      </c>
      <c r="C305" s="15">
        <f t="shared" ref="C305:C368" si="22">NORMDIST(B305,0,1,1)</f>
        <v>0.4960106436853684</v>
      </c>
      <c r="D305" s="19">
        <f t="shared" si="21"/>
        <v>0.5039893563146316</v>
      </c>
      <c r="E305" s="20">
        <f t="shared" ref="E305:E368" si="23">SUM(D305*100)</f>
        <v>50.398935631463161</v>
      </c>
      <c r="F305" s="28">
        <v>5</v>
      </c>
    </row>
    <row r="306" spans="2:6" x14ac:dyDescent="0.15">
      <c r="B306" s="22">
        <v>-0.02</v>
      </c>
      <c r="C306" s="15">
        <f t="shared" si="22"/>
        <v>0.492021686283098</v>
      </c>
      <c r="D306" s="19">
        <f t="shared" si="21"/>
        <v>0.50797831371690205</v>
      </c>
      <c r="E306" s="20">
        <f t="shared" si="23"/>
        <v>50.797831371690208</v>
      </c>
      <c r="F306" s="28">
        <v>5</v>
      </c>
    </row>
    <row r="307" spans="2:6" x14ac:dyDescent="0.15">
      <c r="B307" s="22">
        <v>-0.03</v>
      </c>
      <c r="C307" s="15">
        <f t="shared" si="22"/>
        <v>0.48803352658588733</v>
      </c>
      <c r="D307" s="19">
        <f t="shared" si="21"/>
        <v>0.51196647341411272</v>
      </c>
      <c r="E307" s="20">
        <f t="shared" si="23"/>
        <v>51.196647341411271</v>
      </c>
      <c r="F307" s="28">
        <v>5</v>
      </c>
    </row>
    <row r="308" spans="2:6" x14ac:dyDescent="0.15">
      <c r="B308" s="22">
        <v>-0.04</v>
      </c>
      <c r="C308" s="15">
        <f t="shared" si="22"/>
        <v>0.48404656314716926</v>
      </c>
      <c r="D308" s="19">
        <f t="shared" si="21"/>
        <v>0.51595343685283068</v>
      </c>
      <c r="E308" s="20">
        <f t="shared" si="23"/>
        <v>51.595343685283069</v>
      </c>
      <c r="F308" s="28">
        <v>5</v>
      </c>
    </row>
    <row r="309" spans="2:6" x14ac:dyDescent="0.15">
      <c r="B309" s="22">
        <v>-0.05</v>
      </c>
      <c r="C309" s="15">
        <f t="shared" si="22"/>
        <v>0.48006119416162751</v>
      </c>
      <c r="D309" s="19">
        <f t="shared" si="21"/>
        <v>0.51993880583837249</v>
      </c>
      <c r="E309" s="20">
        <f t="shared" si="23"/>
        <v>51.993880583837246</v>
      </c>
      <c r="F309" s="28">
        <v>5</v>
      </c>
    </row>
    <row r="310" spans="2:6" x14ac:dyDescent="0.15">
      <c r="B310" s="22">
        <v>-0.06</v>
      </c>
      <c r="C310" s="15">
        <f t="shared" si="22"/>
        <v>0.47607781734589316</v>
      </c>
      <c r="D310" s="19">
        <f t="shared" si="21"/>
        <v>0.52392218265410684</v>
      </c>
      <c r="E310" s="20">
        <f t="shared" si="23"/>
        <v>52.392218265410683</v>
      </c>
      <c r="F310" s="28">
        <v>5</v>
      </c>
    </row>
    <row r="311" spans="2:6" x14ac:dyDescent="0.15">
      <c r="B311" s="22">
        <v>-7.0000000000000007E-2</v>
      </c>
      <c r="C311" s="15">
        <f t="shared" si="22"/>
        <v>0.47209682981947887</v>
      </c>
      <c r="D311" s="19">
        <f t="shared" si="21"/>
        <v>0.52790317018052113</v>
      </c>
      <c r="E311" s="20">
        <f t="shared" si="23"/>
        <v>52.790317018052114</v>
      </c>
      <c r="F311" s="28">
        <v>5</v>
      </c>
    </row>
    <row r="312" spans="2:6" x14ac:dyDescent="0.15">
      <c r="B312" s="22">
        <v>-0.08</v>
      </c>
      <c r="C312" s="15">
        <f t="shared" si="22"/>
        <v>0.46811862798601261</v>
      </c>
      <c r="D312" s="19">
        <f t="shared" si="21"/>
        <v>0.53188137201398744</v>
      </c>
      <c r="E312" s="20">
        <f t="shared" si="23"/>
        <v>53.188137201398746</v>
      </c>
      <c r="F312" s="28">
        <v>5</v>
      </c>
    </row>
    <row r="313" spans="2:6" x14ac:dyDescent="0.15">
      <c r="B313" s="22">
        <v>-0.09</v>
      </c>
      <c r="C313" s="15">
        <f t="shared" si="22"/>
        <v>0.46414360741482791</v>
      </c>
      <c r="D313" s="19">
        <f t="shared" si="21"/>
        <v>0.53585639258517204</v>
      </c>
      <c r="E313" s="20">
        <f t="shared" si="23"/>
        <v>53.585639258517205</v>
      </c>
      <c r="F313" s="28">
        <v>5</v>
      </c>
    </row>
    <row r="314" spans="2:6" x14ac:dyDescent="0.15">
      <c r="B314" s="22">
        <v>-0.1</v>
      </c>
      <c r="C314" s="15">
        <f t="shared" si="22"/>
        <v>0.46017216272297101</v>
      </c>
      <c r="D314" s="19">
        <f t="shared" si="21"/>
        <v>0.53982783727702899</v>
      </c>
      <c r="E314" s="20">
        <f t="shared" si="23"/>
        <v>53.982783727702902</v>
      </c>
      <c r="F314" s="28">
        <v>5</v>
      </c>
    </row>
    <row r="315" spans="2:6" x14ac:dyDescent="0.15">
      <c r="B315" s="22">
        <v>-0.11</v>
      </c>
      <c r="C315" s="15">
        <f t="shared" si="22"/>
        <v>0.45620468745768322</v>
      </c>
      <c r="D315" s="19">
        <f t="shared" si="21"/>
        <v>0.54379531254231672</v>
      </c>
      <c r="E315" s="20">
        <f t="shared" si="23"/>
        <v>54.379531254231672</v>
      </c>
      <c r="F315" s="28">
        <v>5</v>
      </c>
    </row>
    <row r="316" spans="2:6" x14ac:dyDescent="0.15">
      <c r="B316" s="22">
        <v>-0.12</v>
      </c>
      <c r="C316" s="15">
        <f t="shared" si="22"/>
        <v>0.45224157397941611</v>
      </c>
      <c r="D316" s="19">
        <f t="shared" si="21"/>
        <v>0.54775842602058389</v>
      </c>
      <c r="E316" s="20">
        <f t="shared" si="23"/>
        <v>54.77584260205839</v>
      </c>
      <c r="F316" s="28">
        <v>5</v>
      </c>
    </row>
    <row r="317" spans="2:6" x14ac:dyDescent="0.15">
      <c r="B317" s="22">
        <v>-0.13</v>
      </c>
      <c r="C317" s="15">
        <f t="shared" si="22"/>
        <v>0.44828321334543886</v>
      </c>
      <c r="D317" s="19">
        <f t="shared" si="21"/>
        <v>0.55171678665456114</v>
      </c>
      <c r="E317" s="20">
        <f t="shared" si="23"/>
        <v>55.171678665456113</v>
      </c>
      <c r="F317" s="28">
        <v>5</v>
      </c>
    </row>
    <row r="318" spans="2:6" x14ac:dyDescent="0.15">
      <c r="B318" s="22">
        <v>-0.14000000000000001</v>
      </c>
      <c r="C318" s="15">
        <f t="shared" si="22"/>
        <v>0.44432999519409355</v>
      </c>
      <c r="D318" s="19">
        <f t="shared" si="21"/>
        <v>0.55567000480590645</v>
      </c>
      <c r="E318" s="20">
        <f t="shared" si="23"/>
        <v>55.567000480590643</v>
      </c>
      <c r="F318" s="28">
        <v>5</v>
      </c>
    </row>
    <row r="319" spans="2:6" x14ac:dyDescent="0.15">
      <c r="B319" s="22">
        <v>-0.15</v>
      </c>
      <c r="C319" s="15">
        <f t="shared" si="22"/>
        <v>0.4403823076297575</v>
      </c>
      <c r="D319" s="19">
        <f t="shared" si="21"/>
        <v>0.5596176923702425</v>
      </c>
      <c r="E319" s="20">
        <f t="shared" si="23"/>
        <v>55.961769237024249</v>
      </c>
      <c r="F319" s="28">
        <v>5</v>
      </c>
    </row>
    <row r="320" spans="2:6" x14ac:dyDescent="0.15">
      <c r="B320" s="22">
        <v>-0.16</v>
      </c>
      <c r="C320" s="15">
        <f t="shared" si="22"/>
        <v>0.43644053710856717</v>
      </c>
      <c r="D320" s="19">
        <f t="shared" si="21"/>
        <v>0.56355946289143288</v>
      </c>
      <c r="E320" s="20">
        <f t="shared" si="23"/>
        <v>56.35594628914329</v>
      </c>
      <c r="F320" s="28">
        <v>5</v>
      </c>
    </row>
    <row r="321" spans="2:6" x14ac:dyDescent="0.15">
      <c r="B321" s="22">
        <v>-0.17</v>
      </c>
      <c r="C321" s="15">
        <f t="shared" si="22"/>
        <v>0.43250506832496155</v>
      </c>
      <c r="D321" s="19">
        <f t="shared" si="21"/>
        <v>0.56749493167503839</v>
      </c>
      <c r="E321" s="20">
        <f t="shared" si="23"/>
        <v>56.749493167503843</v>
      </c>
      <c r="F321" s="28">
        <v>5</v>
      </c>
    </row>
    <row r="322" spans="2:6" x14ac:dyDescent="0.15">
      <c r="B322" s="22">
        <v>-0.18</v>
      </c>
      <c r="C322" s="15">
        <f t="shared" si="22"/>
        <v>0.42857628409909926</v>
      </c>
      <c r="D322" s="19">
        <f t="shared" si="21"/>
        <v>0.5714237159009008</v>
      </c>
      <c r="E322" s="20">
        <f t="shared" si="23"/>
        <v>57.142371590090079</v>
      </c>
      <c r="F322" s="28">
        <v>5</v>
      </c>
    </row>
    <row r="323" spans="2:6" x14ac:dyDescent="0.15">
      <c r="B323" s="22">
        <v>-0.19</v>
      </c>
      <c r="C323" s="15">
        <f t="shared" si="22"/>
        <v>0.42465456526520451</v>
      </c>
      <c r="D323" s="19">
        <f t="shared" si="21"/>
        <v>0.57534543473479549</v>
      </c>
      <c r="E323" s="20">
        <f t="shared" si="23"/>
        <v>57.534543473479552</v>
      </c>
      <c r="F323" s="28">
        <v>5</v>
      </c>
    </row>
    <row r="324" spans="2:6" x14ac:dyDescent="0.15">
      <c r="B324" s="22">
        <v>-0.2</v>
      </c>
      <c r="C324" s="15">
        <f t="shared" si="22"/>
        <v>0.42074029056089696</v>
      </c>
      <c r="D324" s="19">
        <f t="shared" si="21"/>
        <v>0.57925970943910299</v>
      </c>
      <c r="E324" s="20">
        <f t="shared" si="23"/>
        <v>57.925970943910301</v>
      </c>
      <c r="F324" s="28">
        <v>5</v>
      </c>
    </row>
    <row r="325" spans="2:6" x14ac:dyDescent="0.15">
      <c r="B325" s="22">
        <v>-0.21</v>
      </c>
      <c r="C325" s="15">
        <f t="shared" si="22"/>
        <v>0.41683383651755768</v>
      </c>
      <c r="D325" s="19">
        <f t="shared" si="21"/>
        <v>0.58316616348244232</v>
      </c>
      <c r="E325" s="20">
        <f t="shared" si="23"/>
        <v>58.316616348244231</v>
      </c>
      <c r="F325" s="28">
        <v>5</v>
      </c>
    </row>
    <row r="326" spans="2:6" x14ac:dyDescent="0.15">
      <c r="B326" s="22">
        <v>-0.22</v>
      </c>
      <c r="C326" s="15">
        <f t="shared" si="22"/>
        <v>0.41293557735178538</v>
      </c>
      <c r="D326" s="19">
        <f t="shared" si="21"/>
        <v>0.58706442264821468</v>
      </c>
      <c r="E326" s="20">
        <f t="shared" si="23"/>
        <v>58.706442264821469</v>
      </c>
      <c r="F326" s="28">
        <v>5</v>
      </c>
    </row>
    <row r="327" spans="2:6" x14ac:dyDescent="0.15">
      <c r="B327" s="22">
        <v>-0.23</v>
      </c>
      <c r="C327" s="15">
        <f t="shared" si="22"/>
        <v>0.40904588485799409</v>
      </c>
      <c r="D327" s="19">
        <f t="shared" si="21"/>
        <v>0.59095411514200591</v>
      </c>
      <c r="E327" s="20">
        <f t="shared" si="23"/>
        <v>59.095411514200592</v>
      </c>
      <c r="F327" s="28">
        <v>5</v>
      </c>
    </row>
    <row r="328" spans="2:6" x14ac:dyDescent="0.15">
      <c r="B328" s="22">
        <v>-0.24</v>
      </c>
      <c r="C328" s="15">
        <f t="shared" si="22"/>
        <v>0.40516512830220414</v>
      </c>
      <c r="D328" s="19">
        <f t="shared" si="21"/>
        <v>0.59483487169779581</v>
      </c>
      <c r="E328" s="20">
        <f t="shared" si="23"/>
        <v>59.483487169779579</v>
      </c>
      <c r="F328" s="28">
        <v>5</v>
      </c>
    </row>
    <row r="329" spans="2:6" x14ac:dyDescent="0.15">
      <c r="B329" s="22">
        <v>-0.25</v>
      </c>
      <c r="C329" s="15">
        <f t="shared" si="22"/>
        <v>0.4012936743170763</v>
      </c>
      <c r="D329" s="19">
        <f t="shared" si="21"/>
        <v>0.5987063256829237</v>
      </c>
      <c r="E329" s="20">
        <f t="shared" si="23"/>
        <v>59.870632568292372</v>
      </c>
      <c r="F329" s="28">
        <v>5</v>
      </c>
    </row>
    <row r="330" spans="2:6" x14ac:dyDescent="0.15">
      <c r="B330" s="22">
        <v>-0.26</v>
      </c>
      <c r="C330" s="15">
        <f t="shared" si="22"/>
        <v>0.39743188679823949</v>
      </c>
      <c r="D330" s="19">
        <f t="shared" si="21"/>
        <v>0.60256811320176051</v>
      </c>
      <c r="E330" s="20">
        <f t="shared" si="23"/>
        <v>60.256811320176048</v>
      </c>
      <c r="F330" s="28">
        <v>6</v>
      </c>
    </row>
    <row r="331" spans="2:6" x14ac:dyDescent="0.15">
      <c r="B331" s="22">
        <v>-0.27</v>
      </c>
      <c r="C331" s="15">
        <f t="shared" si="22"/>
        <v>0.39358012680196047</v>
      </c>
      <c r="D331" s="19">
        <f t="shared" si="21"/>
        <v>0.60641987319803947</v>
      </c>
      <c r="E331" s="20">
        <f t="shared" si="23"/>
        <v>60.641987319803945</v>
      </c>
      <c r="F331" s="28">
        <v>6</v>
      </c>
    </row>
    <row r="332" spans="2:6" x14ac:dyDescent="0.15">
      <c r="B332" s="22">
        <v>-0.28000000000000003</v>
      </c>
      <c r="C332" s="15">
        <f t="shared" si="22"/>
        <v>0.38973875244420275</v>
      </c>
      <c r="D332" s="19">
        <f t="shared" si="21"/>
        <v>0.61026124755579725</v>
      </c>
      <c r="E332" s="20">
        <f t="shared" si="23"/>
        <v>61.026124755579723</v>
      </c>
      <c r="F332" s="28">
        <v>6</v>
      </c>
    </row>
    <row r="333" spans="2:6" x14ac:dyDescent="0.15">
      <c r="B333" s="22">
        <v>-0.28999999999999998</v>
      </c>
      <c r="C333" s="15">
        <f t="shared" si="22"/>
        <v>0.38590811880112269</v>
      </c>
      <c r="D333" s="19">
        <f t="shared" si="21"/>
        <v>0.61409188119887737</v>
      </c>
      <c r="E333" s="20">
        <f t="shared" si="23"/>
        <v>61.409188119887737</v>
      </c>
      <c r="F333" s="28">
        <v>6</v>
      </c>
    </row>
    <row r="334" spans="2:6" x14ac:dyDescent="0.15">
      <c r="B334" s="22">
        <v>-0.3</v>
      </c>
      <c r="C334" s="15">
        <f t="shared" si="22"/>
        <v>0.38208857781104733</v>
      </c>
      <c r="D334" s="19">
        <f t="shared" si="21"/>
        <v>0.61791142218895267</v>
      </c>
      <c r="E334" s="20">
        <f t="shared" si="23"/>
        <v>61.791142218895267</v>
      </c>
      <c r="F334" s="28">
        <v>6</v>
      </c>
    </row>
    <row r="335" spans="2:6" x14ac:dyDescent="0.15">
      <c r="B335" s="22">
        <v>-0.31</v>
      </c>
      <c r="C335" s="15">
        <f t="shared" si="22"/>
        <v>0.37828047817798072</v>
      </c>
      <c r="D335" s="19">
        <f t="shared" si="21"/>
        <v>0.62171952182201928</v>
      </c>
      <c r="E335" s="20">
        <f t="shared" si="23"/>
        <v>62.171952182201927</v>
      </c>
      <c r="F335" s="28">
        <v>6</v>
      </c>
    </row>
    <row r="336" spans="2:6" x14ac:dyDescent="0.15">
      <c r="B336" s="22">
        <v>-0.32</v>
      </c>
      <c r="C336" s="15">
        <f t="shared" si="22"/>
        <v>0.37448416527667994</v>
      </c>
      <c r="D336" s="19">
        <f t="shared" si="21"/>
        <v>0.62551583472332006</v>
      </c>
      <c r="E336" s="20">
        <f t="shared" si="23"/>
        <v>62.551583472332005</v>
      </c>
      <c r="F336" s="28">
        <v>6</v>
      </c>
    </row>
    <row r="337" spans="2:6" x14ac:dyDescent="0.15">
      <c r="B337" s="22">
        <v>-0.33</v>
      </c>
      <c r="C337" s="15">
        <f t="shared" si="22"/>
        <v>0.37069998105934643</v>
      </c>
      <c r="D337" s="19">
        <f t="shared" si="21"/>
        <v>0.62930001894065357</v>
      </c>
      <c r="E337" s="20">
        <f t="shared" si="23"/>
        <v>62.930001894065356</v>
      </c>
      <c r="F337" s="28">
        <v>6</v>
      </c>
    </row>
    <row r="338" spans="2:6" x14ac:dyDescent="0.15">
      <c r="B338" s="22">
        <v>-0.34</v>
      </c>
      <c r="C338" s="15">
        <f t="shared" si="22"/>
        <v>0.36692826396397193</v>
      </c>
      <c r="D338" s="19">
        <f t="shared" si="21"/>
        <v>0.63307173603602807</v>
      </c>
      <c r="E338" s="20">
        <f t="shared" si="23"/>
        <v>63.307173603602806</v>
      </c>
      <c r="F338" s="28">
        <v>6</v>
      </c>
    </row>
    <row r="339" spans="2:6" x14ac:dyDescent="0.15">
      <c r="B339" s="22">
        <v>-0.35</v>
      </c>
      <c r="C339" s="15">
        <f t="shared" si="22"/>
        <v>0.3631693488243809</v>
      </c>
      <c r="D339" s="19">
        <f t="shared" si="21"/>
        <v>0.6368306511756191</v>
      </c>
      <c r="E339" s="20">
        <f t="shared" si="23"/>
        <v>63.68306511756191</v>
      </c>
      <c r="F339" s="28">
        <v>6</v>
      </c>
    </row>
    <row r="340" spans="2:6" x14ac:dyDescent="0.15">
      <c r="B340" s="22">
        <v>-0.36</v>
      </c>
      <c r="C340" s="15">
        <f t="shared" si="22"/>
        <v>0.35942356678200876</v>
      </c>
      <c r="D340" s="19">
        <f t="shared" si="21"/>
        <v>0.64057643321799129</v>
      </c>
      <c r="E340" s="20">
        <f t="shared" si="23"/>
        <v>64.057643321799134</v>
      </c>
      <c r="F340" s="28">
        <v>6</v>
      </c>
    </row>
    <row r="341" spans="2:6" x14ac:dyDescent="0.15">
      <c r="B341" s="22">
        <v>-0.37</v>
      </c>
      <c r="C341" s="15">
        <f t="shared" si="22"/>
        <v>0.35569124519945322</v>
      </c>
      <c r="D341" s="19">
        <f t="shared" si="21"/>
        <v>0.64430875480054683</v>
      </c>
      <c r="E341" s="20">
        <f t="shared" si="23"/>
        <v>64.430875480054681</v>
      </c>
      <c r="F341" s="28">
        <v>6</v>
      </c>
    </row>
    <row r="342" spans="2:6" x14ac:dyDescent="0.15">
      <c r="B342" s="22">
        <v>-0.38</v>
      </c>
      <c r="C342" s="15">
        <f t="shared" si="22"/>
        <v>0.35197270757583721</v>
      </c>
      <c r="D342" s="19">
        <f t="shared" si="21"/>
        <v>0.64802729242416279</v>
      </c>
      <c r="E342" s="20">
        <f t="shared" si="23"/>
        <v>64.802729242416277</v>
      </c>
      <c r="F342" s="28">
        <v>6</v>
      </c>
    </row>
    <row r="343" spans="2:6" x14ac:dyDescent="0.15">
      <c r="B343" s="22">
        <v>-0.39</v>
      </c>
      <c r="C343" s="15">
        <f t="shared" si="22"/>
        <v>0.34826827346401756</v>
      </c>
      <c r="D343" s="19">
        <f t="shared" si="21"/>
        <v>0.65173172653598244</v>
      </c>
      <c r="E343" s="20">
        <f t="shared" si="23"/>
        <v>65.173172653598243</v>
      </c>
      <c r="F343" s="28">
        <v>6</v>
      </c>
    </row>
    <row r="344" spans="2:6" x14ac:dyDescent="0.15">
      <c r="B344" s="22">
        <v>-0.4</v>
      </c>
      <c r="C344" s="15">
        <f t="shared" si="22"/>
        <v>0.34457825838967576</v>
      </c>
      <c r="D344" s="19">
        <f t="shared" si="21"/>
        <v>0.65542174161032429</v>
      </c>
      <c r="E344" s="20">
        <f t="shared" si="23"/>
        <v>65.542174161032435</v>
      </c>
      <c r="F344" s="28">
        <v>6</v>
      </c>
    </row>
    <row r="345" spans="2:6" x14ac:dyDescent="0.15">
      <c r="B345" s="22">
        <v>-0.41</v>
      </c>
      <c r="C345" s="15">
        <f t="shared" si="22"/>
        <v>0.34090297377232259</v>
      </c>
      <c r="D345" s="19">
        <f t="shared" si="21"/>
        <v>0.65909702622767741</v>
      </c>
      <c r="E345" s="20">
        <f t="shared" si="23"/>
        <v>65.909702622767739</v>
      </c>
      <c r="F345" s="28">
        <v>6</v>
      </c>
    </row>
    <row r="346" spans="2:6" x14ac:dyDescent="0.15">
      <c r="B346" s="22">
        <v>-0.42</v>
      </c>
      <c r="C346" s="15">
        <f t="shared" si="22"/>
        <v>0.33724272684824952</v>
      </c>
      <c r="D346" s="19">
        <f t="shared" si="21"/>
        <v>0.66275727315175048</v>
      </c>
      <c r="E346" s="20">
        <f t="shared" si="23"/>
        <v>66.275727315175047</v>
      </c>
      <c r="F346" s="28">
        <v>6</v>
      </c>
    </row>
    <row r="347" spans="2:6" x14ac:dyDescent="0.15">
      <c r="B347" s="22">
        <v>-0.43</v>
      </c>
      <c r="C347" s="15">
        <f t="shared" si="22"/>
        <v>0.33359782059545762</v>
      </c>
      <c r="D347" s="19">
        <f t="shared" si="21"/>
        <v>0.66640217940454238</v>
      </c>
      <c r="E347" s="20">
        <f t="shared" si="23"/>
        <v>66.640217940454235</v>
      </c>
      <c r="F347" s="28">
        <v>6</v>
      </c>
    </row>
    <row r="348" spans="2:6" x14ac:dyDescent="0.15">
      <c r="B348" s="22">
        <v>-0.44</v>
      </c>
      <c r="C348" s="15">
        <f t="shared" si="22"/>
        <v>0.32996855366059363</v>
      </c>
      <c r="D348" s="19">
        <f t="shared" si="21"/>
        <v>0.67003144633940637</v>
      </c>
      <c r="E348" s="20">
        <f t="shared" si="23"/>
        <v>67.003144633940636</v>
      </c>
      <c r="F348" s="28">
        <v>6</v>
      </c>
    </row>
    <row r="349" spans="2:6" x14ac:dyDescent="0.15">
      <c r="B349" s="22">
        <v>-0.45</v>
      </c>
      <c r="C349" s="15">
        <f t="shared" si="22"/>
        <v>0.32635522028791997</v>
      </c>
      <c r="D349" s="19">
        <f t="shared" si="21"/>
        <v>0.67364477971208003</v>
      </c>
      <c r="E349" s="20">
        <f t="shared" si="23"/>
        <v>67.364477971208004</v>
      </c>
      <c r="F349" s="28">
        <v>6</v>
      </c>
    </row>
    <row r="350" spans="2:6" x14ac:dyDescent="0.15">
      <c r="B350" s="22">
        <v>-0.46</v>
      </c>
      <c r="C350" s="15">
        <f t="shared" si="22"/>
        <v>0.32275811025034773</v>
      </c>
      <c r="D350" s="19">
        <f t="shared" si="21"/>
        <v>0.67724188974965227</v>
      </c>
      <c r="E350" s="20">
        <f t="shared" si="23"/>
        <v>67.72418897496523</v>
      </c>
      <c r="F350" s="28">
        <v>6</v>
      </c>
    </row>
    <row r="351" spans="2:6" x14ac:dyDescent="0.15">
      <c r="B351" s="22">
        <v>-0.47</v>
      </c>
      <c r="C351" s="15">
        <f t="shared" si="22"/>
        <v>0.3191775087825558</v>
      </c>
      <c r="D351" s="19">
        <f t="shared" si="21"/>
        <v>0.6808224912174442</v>
      </c>
      <c r="E351" s="20">
        <f t="shared" si="23"/>
        <v>68.082249121744425</v>
      </c>
      <c r="F351" s="28">
        <v>6</v>
      </c>
    </row>
    <row r="352" spans="2:6" x14ac:dyDescent="0.15">
      <c r="B352" s="22">
        <v>-0.48</v>
      </c>
      <c r="C352" s="15">
        <f t="shared" si="22"/>
        <v>0.31561369651622256</v>
      </c>
      <c r="D352" s="19">
        <f t="shared" si="21"/>
        <v>0.68438630348377738</v>
      </c>
      <c r="E352" s="20">
        <f t="shared" si="23"/>
        <v>68.438630348377743</v>
      </c>
      <c r="F352" s="28">
        <v>6</v>
      </c>
    </row>
    <row r="353" spans="2:6" x14ac:dyDescent="0.15">
      <c r="B353" s="22">
        <v>-0.49</v>
      </c>
      <c r="C353" s="15">
        <f t="shared" si="22"/>
        <v>0.31206694941739055</v>
      </c>
      <c r="D353" s="19">
        <f t="shared" si="21"/>
        <v>0.68793305058260945</v>
      </c>
      <c r="E353" s="20">
        <f t="shared" si="23"/>
        <v>68.793305058260941</v>
      </c>
      <c r="F353" s="28">
        <v>6</v>
      </c>
    </row>
    <row r="354" spans="2:6" x14ac:dyDescent="0.15">
      <c r="B354" s="22">
        <v>-0.5</v>
      </c>
      <c r="C354" s="15">
        <f t="shared" si="22"/>
        <v>0.30853753872598688</v>
      </c>
      <c r="D354" s="19">
        <f t="shared" si="21"/>
        <v>0.69146246127401312</v>
      </c>
      <c r="E354" s="20">
        <f t="shared" si="23"/>
        <v>69.146246127401312</v>
      </c>
      <c r="F354" s="28">
        <v>6</v>
      </c>
    </row>
    <row r="355" spans="2:6" x14ac:dyDescent="0.15">
      <c r="B355" s="22">
        <v>-0.51</v>
      </c>
      <c r="C355" s="15">
        <f t="shared" si="22"/>
        <v>0.30502573089751939</v>
      </c>
      <c r="D355" s="19">
        <f t="shared" si="21"/>
        <v>0.69497426910248061</v>
      </c>
      <c r="E355" s="20">
        <f t="shared" si="23"/>
        <v>69.497426910248066</v>
      </c>
      <c r="F355" s="28">
        <v>6</v>
      </c>
    </row>
    <row r="356" spans="2:6" x14ac:dyDescent="0.15">
      <c r="B356" s="22">
        <v>-0.52</v>
      </c>
      <c r="C356" s="15">
        <f t="shared" si="22"/>
        <v>0.30153178754696619</v>
      </c>
      <c r="D356" s="19">
        <f t="shared" si="21"/>
        <v>0.69846821245303381</v>
      </c>
      <c r="E356" s="20">
        <f t="shared" si="23"/>
        <v>69.846821245303374</v>
      </c>
      <c r="F356" s="28">
        <v>6</v>
      </c>
    </row>
    <row r="357" spans="2:6" x14ac:dyDescent="0.15">
      <c r="B357" s="22">
        <v>-0.53</v>
      </c>
      <c r="C357" s="15">
        <f t="shared" si="22"/>
        <v>0.29805596539487639</v>
      </c>
      <c r="D357" s="19">
        <f t="shared" si="21"/>
        <v>0.70194403460512356</v>
      </c>
      <c r="E357" s="20">
        <f t="shared" si="23"/>
        <v>70.194403460512362</v>
      </c>
      <c r="F357" s="28">
        <v>6</v>
      </c>
    </row>
    <row r="358" spans="2:6" x14ac:dyDescent="0.15">
      <c r="B358" s="22">
        <v>-0.54</v>
      </c>
      <c r="C358" s="15">
        <f t="shared" si="22"/>
        <v>0.29459851621569799</v>
      </c>
      <c r="D358" s="19">
        <f t="shared" si="21"/>
        <v>0.70540148378430201</v>
      </c>
      <c r="E358" s="20">
        <f t="shared" si="23"/>
        <v>70.540148378430203</v>
      </c>
      <c r="F358" s="28">
        <v>6</v>
      </c>
    </row>
    <row r="359" spans="2:6" x14ac:dyDescent="0.15">
      <c r="B359" s="22">
        <v>-0.55000000000000004</v>
      </c>
      <c r="C359" s="15">
        <f t="shared" si="22"/>
        <v>0.29115968678834636</v>
      </c>
      <c r="D359" s="19">
        <f t="shared" si="21"/>
        <v>0.70884031321165364</v>
      </c>
      <c r="E359" s="20">
        <f t="shared" si="23"/>
        <v>70.884031321165367</v>
      </c>
      <c r="F359" s="28">
        <v>6</v>
      </c>
    </row>
    <row r="360" spans="2:6" x14ac:dyDescent="0.15">
      <c r="B360" s="22">
        <v>-0.56000000000000005</v>
      </c>
      <c r="C360" s="15">
        <f t="shared" si="22"/>
        <v>0.28773971884902705</v>
      </c>
      <c r="D360" s="19">
        <f t="shared" si="21"/>
        <v>0.71226028115097295</v>
      </c>
      <c r="E360" s="20">
        <f t="shared" si="23"/>
        <v>71.226028115097293</v>
      </c>
      <c r="F360" s="28">
        <v>6</v>
      </c>
    </row>
    <row r="361" spans="2:6" x14ac:dyDescent="0.15">
      <c r="B361" s="22">
        <v>-0.56999999999999995</v>
      </c>
      <c r="C361" s="15">
        <f t="shared" si="22"/>
        <v>0.28433884904632412</v>
      </c>
      <c r="D361" s="19">
        <f t="shared" si="21"/>
        <v>0.71566115095367588</v>
      </c>
      <c r="E361" s="20">
        <f t="shared" si="23"/>
        <v>71.566115095367593</v>
      </c>
      <c r="F361" s="28">
        <v>6</v>
      </c>
    </row>
    <row r="362" spans="2:6" x14ac:dyDescent="0.15">
      <c r="B362" s="22">
        <v>-0.57999999999999996</v>
      </c>
      <c r="C362" s="15">
        <f t="shared" si="22"/>
        <v>0.2809573088985643</v>
      </c>
      <c r="D362" s="19">
        <f t="shared" si="21"/>
        <v>0.7190426911014357</v>
      </c>
      <c r="E362" s="20">
        <f t="shared" si="23"/>
        <v>71.904269110143574</v>
      </c>
      <c r="F362" s="28">
        <v>6</v>
      </c>
    </row>
    <row r="363" spans="2:6" x14ac:dyDescent="0.15">
      <c r="B363" s="22">
        <v>-0.59</v>
      </c>
      <c r="C363" s="15">
        <f t="shared" si="22"/>
        <v>0.27759532475346493</v>
      </c>
      <c r="D363" s="19">
        <f t="shared" si="21"/>
        <v>0.72240467524653507</v>
      </c>
      <c r="E363" s="20">
        <f t="shared" si="23"/>
        <v>72.240467524653511</v>
      </c>
      <c r="F363" s="28">
        <v>6</v>
      </c>
    </row>
    <row r="364" spans="2:6" x14ac:dyDescent="0.15">
      <c r="B364" s="22">
        <v>-0.6</v>
      </c>
      <c r="C364" s="15">
        <f t="shared" si="22"/>
        <v>0.27425311775007355</v>
      </c>
      <c r="D364" s="19">
        <f t="shared" si="21"/>
        <v>0.72574688224992645</v>
      </c>
      <c r="E364" s="20">
        <f t="shared" si="23"/>
        <v>72.574688224992641</v>
      </c>
      <c r="F364" s="28">
        <v>6</v>
      </c>
    </row>
    <row r="365" spans="2:6" x14ac:dyDescent="0.15">
      <c r="B365" s="22">
        <v>-0.61</v>
      </c>
      <c r="C365" s="15">
        <f t="shared" si="22"/>
        <v>0.27093090378300566</v>
      </c>
      <c r="D365" s="19">
        <f t="shared" si="21"/>
        <v>0.72906909621699434</v>
      </c>
      <c r="E365" s="20">
        <f t="shared" si="23"/>
        <v>72.906909621699441</v>
      </c>
      <c r="F365" s="28">
        <v>6</v>
      </c>
    </row>
    <row r="366" spans="2:6" x14ac:dyDescent="0.15">
      <c r="B366" s="22">
        <v>-0.62</v>
      </c>
      <c r="C366" s="15">
        <f t="shared" si="22"/>
        <v>0.267628893468983</v>
      </c>
      <c r="D366" s="19">
        <f t="shared" si="21"/>
        <v>0.732371106531017</v>
      </c>
      <c r="E366" s="20">
        <f t="shared" si="23"/>
        <v>73.237110653101695</v>
      </c>
      <c r="F366" s="28">
        <v>6</v>
      </c>
    </row>
    <row r="367" spans="2:6" x14ac:dyDescent="0.15">
      <c r="B367" s="22">
        <v>-0.63</v>
      </c>
      <c r="C367" s="15">
        <f t="shared" si="22"/>
        <v>0.26434729211567748</v>
      </c>
      <c r="D367" s="19">
        <f t="shared" si="21"/>
        <v>0.73565270788432247</v>
      </c>
      <c r="E367" s="20">
        <f t="shared" si="23"/>
        <v>73.565270788432244</v>
      </c>
      <c r="F367" s="28">
        <v>6</v>
      </c>
    </row>
    <row r="368" spans="2:6" x14ac:dyDescent="0.15">
      <c r="B368" s="22">
        <v>-0.64</v>
      </c>
      <c r="C368" s="15">
        <f t="shared" si="22"/>
        <v>0.26108629969286151</v>
      </c>
      <c r="D368" s="19">
        <f t="shared" ref="D368:D403" si="24">SUM(1-C368)</f>
        <v>0.73891370030713843</v>
      </c>
      <c r="E368" s="20">
        <f t="shared" si="23"/>
        <v>73.891370030713844</v>
      </c>
      <c r="F368" s="28">
        <v>6</v>
      </c>
    </row>
    <row r="369" spans="2:6" x14ac:dyDescent="0.15">
      <c r="B369" s="22">
        <v>-0.65</v>
      </c>
      <c r="C369" s="15">
        <f t="shared" ref="C369:C403" si="25">NORMDIST(B369,0,1,1)</f>
        <v>0.25784611080586467</v>
      </c>
      <c r="D369" s="19">
        <f t="shared" si="24"/>
        <v>0.74215388919413527</v>
      </c>
      <c r="E369" s="20">
        <f t="shared" ref="E369:E403" si="26">SUM(D369*100)</f>
        <v>74.215388919413527</v>
      </c>
      <c r="F369" s="28">
        <v>6</v>
      </c>
    </row>
    <row r="370" spans="2:6" x14ac:dyDescent="0.15">
      <c r="B370" s="22">
        <v>-0.66</v>
      </c>
      <c r="C370" s="15">
        <f t="shared" si="25"/>
        <v>0.25462691467133608</v>
      </c>
      <c r="D370" s="19">
        <f t="shared" si="24"/>
        <v>0.74537308532866398</v>
      </c>
      <c r="E370" s="20">
        <f t="shared" si="26"/>
        <v>74.537308532866405</v>
      </c>
      <c r="F370" s="28">
        <v>6</v>
      </c>
    </row>
    <row r="371" spans="2:6" x14ac:dyDescent="0.15">
      <c r="B371" s="22">
        <v>-0.67</v>
      </c>
      <c r="C371" s="15">
        <f t="shared" si="25"/>
        <v>0.25142889509531008</v>
      </c>
      <c r="D371" s="19">
        <f t="shared" si="24"/>
        <v>0.74857110490468992</v>
      </c>
      <c r="E371" s="20">
        <f t="shared" si="26"/>
        <v>74.857110490468997</v>
      </c>
      <c r="F371" s="28">
        <v>6</v>
      </c>
    </row>
    <row r="372" spans="2:6" x14ac:dyDescent="0.15">
      <c r="B372" s="22">
        <v>-0.68</v>
      </c>
      <c r="C372" s="15">
        <f t="shared" si="25"/>
        <v>0.24825223045357048</v>
      </c>
      <c r="D372" s="19">
        <f t="shared" si="24"/>
        <v>0.75174776954642952</v>
      </c>
      <c r="E372" s="20">
        <f t="shared" si="26"/>
        <v>75.174776954642951</v>
      </c>
      <c r="F372" s="28">
        <v>6</v>
      </c>
    </row>
    <row r="373" spans="2:6" x14ac:dyDescent="0.15">
      <c r="B373" s="22">
        <v>-0.69</v>
      </c>
      <c r="C373" s="15">
        <f t="shared" si="25"/>
        <v>0.24509709367430943</v>
      </c>
      <c r="D373" s="19">
        <f t="shared" si="24"/>
        <v>0.75490290632569057</v>
      </c>
      <c r="E373" s="20">
        <f t="shared" si="26"/>
        <v>75.490290632569057</v>
      </c>
      <c r="F373" s="28">
        <v>6</v>
      </c>
    </row>
    <row r="374" spans="2:6" x14ac:dyDescent="0.15">
      <c r="B374" s="22">
        <v>-0.7</v>
      </c>
      <c r="C374" s="15">
        <f t="shared" si="25"/>
        <v>0.24196365222307298</v>
      </c>
      <c r="D374" s="19">
        <f t="shared" si="24"/>
        <v>0.75803634777692697</v>
      </c>
      <c r="E374" s="20">
        <f t="shared" si="26"/>
        <v>75.803634777692693</v>
      </c>
      <c r="F374" s="28">
        <v>6</v>
      </c>
    </row>
    <row r="375" spans="2:6" x14ac:dyDescent="0.15">
      <c r="B375" s="22">
        <v>-0.71</v>
      </c>
      <c r="C375" s="15">
        <f t="shared" si="25"/>
        <v>0.23885206808998671</v>
      </c>
      <c r="D375" s="19">
        <f t="shared" si="24"/>
        <v>0.76114793191001329</v>
      </c>
      <c r="E375" s="20">
        <f t="shared" si="26"/>
        <v>76.114793191001326</v>
      </c>
      <c r="F375" s="28">
        <v>6</v>
      </c>
    </row>
    <row r="376" spans="2:6" x14ac:dyDescent="0.15">
      <c r="B376" s="22">
        <v>-0.72</v>
      </c>
      <c r="C376" s="15">
        <f t="shared" si="25"/>
        <v>0.23576249777925118</v>
      </c>
      <c r="D376" s="19">
        <f t="shared" si="24"/>
        <v>0.76423750222074882</v>
      </c>
      <c r="E376" s="20">
        <f t="shared" si="26"/>
        <v>76.423750222074887</v>
      </c>
      <c r="F376" s="28">
        <v>6</v>
      </c>
    </row>
    <row r="377" spans="2:6" x14ac:dyDescent="0.15">
      <c r="B377" s="22">
        <v>-0.73</v>
      </c>
      <c r="C377" s="15">
        <f t="shared" si="25"/>
        <v>0.23269509230089741</v>
      </c>
      <c r="D377" s="19">
        <f t="shared" si="24"/>
        <v>0.76730490769910253</v>
      </c>
      <c r="E377" s="20">
        <f t="shared" si="26"/>
        <v>76.730490769910247</v>
      </c>
      <c r="F377" s="28">
        <v>6</v>
      </c>
    </row>
    <row r="378" spans="2:6" x14ac:dyDescent="0.15">
      <c r="B378" s="22">
        <v>-0.74</v>
      </c>
      <c r="C378" s="15">
        <f t="shared" si="25"/>
        <v>0.22964999716479059</v>
      </c>
      <c r="D378" s="19">
        <f t="shared" si="24"/>
        <v>0.77035000283520938</v>
      </c>
      <c r="E378" s="20">
        <f t="shared" si="26"/>
        <v>77.035000283520944</v>
      </c>
      <c r="F378" s="28">
        <v>7</v>
      </c>
    </row>
    <row r="379" spans="2:6" x14ac:dyDescent="0.15">
      <c r="B379" s="22">
        <v>-0.75</v>
      </c>
      <c r="C379" s="15">
        <f t="shared" si="25"/>
        <v>0.22662735237686821</v>
      </c>
      <c r="D379" s="19">
        <f t="shared" si="24"/>
        <v>0.77337264762313174</v>
      </c>
      <c r="E379" s="20">
        <f t="shared" si="26"/>
        <v>77.337264762313168</v>
      </c>
      <c r="F379" s="28">
        <v>7</v>
      </c>
    </row>
    <row r="380" spans="2:6" x14ac:dyDescent="0.15">
      <c r="B380" s="22">
        <v>-0.76</v>
      </c>
      <c r="C380" s="15">
        <f t="shared" si="25"/>
        <v>0.22362729243759941</v>
      </c>
      <c r="D380" s="19">
        <f t="shared" si="24"/>
        <v>0.77637270756240062</v>
      </c>
      <c r="E380" s="20">
        <f t="shared" si="26"/>
        <v>77.637270756240056</v>
      </c>
      <c r="F380" s="28">
        <v>7</v>
      </c>
    </row>
    <row r="381" spans="2:6" x14ac:dyDescent="0.15">
      <c r="B381" s="22">
        <v>-0.77</v>
      </c>
      <c r="C381" s="15">
        <f t="shared" si="25"/>
        <v>0.22064994634264959</v>
      </c>
      <c r="D381" s="19">
        <f t="shared" si="24"/>
        <v>0.77935005365735044</v>
      </c>
      <c r="E381" s="20">
        <f t="shared" si="26"/>
        <v>77.935005365735037</v>
      </c>
      <c r="F381" s="28">
        <v>7</v>
      </c>
    </row>
    <row r="382" spans="2:6" x14ac:dyDescent="0.15">
      <c r="B382" s="22">
        <v>-0.78</v>
      </c>
      <c r="C382" s="15">
        <f t="shared" si="25"/>
        <v>0.21769543758573306</v>
      </c>
      <c r="D382" s="19">
        <f t="shared" si="24"/>
        <v>0.78230456241426694</v>
      </c>
      <c r="E382" s="20">
        <f t="shared" si="26"/>
        <v>78.230456241426694</v>
      </c>
      <c r="F382" s="28">
        <v>7</v>
      </c>
    </row>
    <row r="383" spans="2:6" x14ac:dyDescent="0.15">
      <c r="B383" s="22">
        <v>-0.79</v>
      </c>
      <c r="C383" s="15">
        <f t="shared" si="25"/>
        <v>0.21476388416363709</v>
      </c>
      <c r="D383" s="19">
        <f t="shared" si="24"/>
        <v>0.78523611583636288</v>
      </c>
      <c r="E383" s="20">
        <f t="shared" si="26"/>
        <v>78.523611583636281</v>
      </c>
      <c r="F383" s="28">
        <v>7</v>
      </c>
    </row>
    <row r="384" spans="2:6" x14ac:dyDescent="0.15">
      <c r="B384" s="22">
        <v>-0.8</v>
      </c>
      <c r="C384" s="15">
        <f t="shared" si="25"/>
        <v>0.21185539858339661</v>
      </c>
      <c r="D384" s="19">
        <f t="shared" si="24"/>
        <v>0.78814460141660336</v>
      </c>
      <c r="E384" s="20">
        <f t="shared" si="26"/>
        <v>78.814460141660334</v>
      </c>
      <c r="F384" s="28">
        <v>7</v>
      </c>
    </row>
    <row r="385" spans="2:6" x14ac:dyDescent="0.15">
      <c r="B385" s="22">
        <v>-0.81</v>
      </c>
      <c r="C385" s="15">
        <f t="shared" si="25"/>
        <v>0.2089700878716016</v>
      </c>
      <c r="D385" s="19">
        <f t="shared" si="24"/>
        <v>0.79102991212839835</v>
      </c>
      <c r="E385" s="20">
        <f t="shared" si="26"/>
        <v>79.102991212839839</v>
      </c>
      <c r="F385" s="28">
        <v>7</v>
      </c>
    </row>
    <row r="386" spans="2:6" x14ac:dyDescent="0.15">
      <c r="B386" s="22">
        <v>-0.82</v>
      </c>
      <c r="C386" s="15">
        <f t="shared" si="25"/>
        <v>0.20610805358581305</v>
      </c>
      <c r="D386" s="19">
        <f t="shared" si="24"/>
        <v>0.79389194641418692</v>
      </c>
      <c r="E386" s="20">
        <f t="shared" si="26"/>
        <v>79.389194641418698</v>
      </c>
      <c r="F386" s="28">
        <v>7</v>
      </c>
    </row>
    <row r="387" spans="2:6" x14ac:dyDescent="0.15">
      <c r="B387" s="22">
        <v>-0.83</v>
      </c>
      <c r="C387" s="15">
        <f t="shared" si="25"/>
        <v>0.20326939182806844</v>
      </c>
      <c r="D387" s="19">
        <f t="shared" si="24"/>
        <v>0.79673060817193153</v>
      </c>
      <c r="E387" s="20">
        <f t="shared" si="26"/>
        <v>79.673060817193146</v>
      </c>
      <c r="F387" s="28">
        <v>7</v>
      </c>
    </row>
    <row r="388" spans="2:6" x14ac:dyDescent="0.15">
      <c r="B388" s="22">
        <v>-0.84</v>
      </c>
      <c r="C388" s="15">
        <f t="shared" si="25"/>
        <v>0.20045419326044964</v>
      </c>
      <c r="D388" s="19">
        <f t="shared" si="24"/>
        <v>0.79954580673955034</v>
      </c>
      <c r="E388" s="20">
        <f t="shared" si="26"/>
        <v>79.954580673955036</v>
      </c>
      <c r="F388" s="28">
        <v>7</v>
      </c>
    </row>
    <row r="389" spans="2:6" x14ac:dyDescent="0.15">
      <c r="B389" s="22">
        <v>-0.85</v>
      </c>
      <c r="C389" s="15">
        <f t="shared" si="25"/>
        <v>0.19766254312269238</v>
      </c>
      <c r="D389" s="19">
        <f t="shared" si="24"/>
        <v>0.80233745687730762</v>
      </c>
      <c r="E389" s="20">
        <f t="shared" si="26"/>
        <v>80.23374568773076</v>
      </c>
      <c r="F389" s="28">
        <v>7</v>
      </c>
    </row>
    <row r="390" spans="2:6" x14ac:dyDescent="0.15">
      <c r="B390" s="22">
        <v>-0.86</v>
      </c>
      <c r="C390" s="15">
        <f t="shared" si="25"/>
        <v>0.19489452125180831</v>
      </c>
      <c r="D390" s="19">
        <f t="shared" si="24"/>
        <v>0.80510547874819172</v>
      </c>
      <c r="E390" s="20">
        <f t="shared" si="26"/>
        <v>80.510547874819167</v>
      </c>
      <c r="F390" s="28">
        <v>7</v>
      </c>
    </row>
    <row r="391" spans="2:6" x14ac:dyDescent="0.15">
      <c r="B391" s="22">
        <v>-0.87</v>
      </c>
      <c r="C391" s="15">
        <f t="shared" si="25"/>
        <v>0.19215020210369621</v>
      </c>
      <c r="D391" s="19">
        <f t="shared" si="24"/>
        <v>0.80784979789630373</v>
      </c>
      <c r="E391" s="20">
        <f t="shared" si="26"/>
        <v>80.78497978963037</v>
      </c>
      <c r="F391" s="28">
        <v>7</v>
      </c>
    </row>
    <row r="392" spans="2:6" x14ac:dyDescent="0.15">
      <c r="B392" s="22">
        <v>-0.88</v>
      </c>
      <c r="C392" s="15">
        <f t="shared" si="25"/>
        <v>0.18942965477671211</v>
      </c>
      <c r="D392" s="19">
        <f t="shared" si="24"/>
        <v>0.81057034522328786</v>
      </c>
      <c r="E392" s="20">
        <f t="shared" si="26"/>
        <v>81.057034522328792</v>
      </c>
      <c r="F392" s="28">
        <v>7</v>
      </c>
    </row>
    <row r="393" spans="2:6" x14ac:dyDescent="0.15">
      <c r="B393" s="22">
        <v>-0.89</v>
      </c>
      <c r="C393" s="15">
        <f t="shared" si="25"/>
        <v>0.18673294303717258</v>
      </c>
      <c r="D393" s="19">
        <f t="shared" si="24"/>
        <v>0.81326705696282742</v>
      </c>
      <c r="E393" s="20">
        <f t="shared" si="26"/>
        <v>81.326705696282744</v>
      </c>
      <c r="F393" s="28">
        <v>7</v>
      </c>
    </row>
    <row r="394" spans="2:6" x14ac:dyDescent="0.15">
      <c r="B394" s="22">
        <v>-0.9</v>
      </c>
      <c r="C394" s="15">
        <f t="shared" si="25"/>
        <v>0.1840601253467595</v>
      </c>
      <c r="D394" s="19">
        <f t="shared" si="24"/>
        <v>0.81593987465324047</v>
      </c>
      <c r="E394" s="20">
        <f t="shared" si="26"/>
        <v>81.593987465324048</v>
      </c>
      <c r="F394" s="28">
        <v>7</v>
      </c>
    </row>
    <row r="395" spans="2:6" x14ac:dyDescent="0.15">
      <c r="B395" s="22">
        <v>-0.91</v>
      </c>
      <c r="C395" s="15">
        <f t="shared" si="25"/>
        <v>0.18141125489179724</v>
      </c>
      <c r="D395" s="19">
        <f t="shared" si="24"/>
        <v>0.81858874510820279</v>
      </c>
      <c r="E395" s="20">
        <f t="shared" si="26"/>
        <v>81.858874510820272</v>
      </c>
      <c r="F395" s="28">
        <v>7</v>
      </c>
    </row>
    <row r="396" spans="2:6" x14ac:dyDescent="0.15">
      <c r="B396" s="22">
        <v>-0.92</v>
      </c>
      <c r="C396" s="15">
        <f t="shared" si="25"/>
        <v>0.17878637961437172</v>
      </c>
      <c r="D396" s="19">
        <f t="shared" si="24"/>
        <v>0.82121362038562828</v>
      </c>
      <c r="E396" s="20">
        <f t="shared" si="26"/>
        <v>82.121362038562822</v>
      </c>
      <c r="F396" s="28">
        <v>7</v>
      </c>
    </row>
    <row r="397" spans="2:6" x14ac:dyDescent="0.15">
      <c r="B397" s="22">
        <v>-0.93</v>
      </c>
      <c r="C397" s="15">
        <f t="shared" si="25"/>
        <v>0.1761855422452579</v>
      </c>
      <c r="D397" s="19">
        <f t="shared" si="24"/>
        <v>0.82381445775474216</v>
      </c>
      <c r="E397" s="20">
        <f t="shared" si="26"/>
        <v>82.381445775474219</v>
      </c>
      <c r="F397" s="28">
        <v>7</v>
      </c>
    </row>
    <row r="398" spans="2:6" x14ac:dyDescent="0.15">
      <c r="B398" s="22">
        <v>-0.94</v>
      </c>
      <c r="C398" s="15">
        <f t="shared" si="25"/>
        <v>0.17360878033862459</v>
      </c>
      <c r="D398" s="19">
        <f t="shared" si="24"/>
        <v>0.82639121966137541</v>
      </c>
      <c r="E398" s="20">
        <f t="shared" si="26"/>
        <v>82.639121966137537</v>
      </c>
      <c r="F398" s="28">
        <v>7</v>
      </c>
    </row>
    <row r="399" spans="2:6" x14ac:dyDescent="0.15">
      <c r="B399" s="22">
        <v>-0.95</v>
      </c>
      <c r="C399" s="15">
        <f t="shared" si="25"/>
        <v>0.17105612630848185</v>
      </c>
      <c r="D399" s="19">
        <f t="shared" si="24"/>
        <v>0.82894387369151812</v>
      </c>
      <c r="E399" s="20">
        <f t="shared" si="26"/>
        <v>82.894387369151815</v>
      </c>
      <c r="F399" s="28">
        <v>7</v>
      </c>
    </row>
    <row r="400" spans="2:6" x14ac:dyDescent="0.15">
      <c r="B400" s="22">
        <v>-0.96</v>
      </c>
      <c r="C400" s="15">
        <f t="shared" si="25"/>
        <v>0.16852760746683779</v>
      </c>
      <c r="D400" s="19">
        <f t="shared" si="24"/>
        <v>0.83147239253316219</v>
      </c>
      <c r="E400" s="20">
        <f t="shared" si="26"/>
        <v>83.147239253316215</v>
      </c>
      <c r="F400" s="28">
        <v>7</v>
      </c>
    </row>
    <row r="401" spans="2:6" x14ac:dyDescent="0.15">
      <c r="B401" s="22">
        <v>-0.97</v>
      </c>
      <c r="C401" s="15">
        <f t="shared" si="25"/>
        <v>0.16602324606352964</v>
      </c>
      <c r="D401" s="19">
        <f t="shared" si="24"/>
        <v>0.83397675393647042</v>
      </c>
      <c r="E401" s="20">
        <f t="shared" si="26"/>
        <v>83.397675393647035</v>
      </c>
      <c r="F401" s="28">
        <v>7</v>
      </c>
    </row>
    <row r="402" spans="2:6" x14ac:dyDescent="0.15">
      <c r="B402" s="22">
        <v>-0.98</v>
      </c>
      <c r="C402" s="15">
        <f t="shared" si="25"/>
        <v>0.16354305932769236</v>
      </c>
      <c r="D402" s="19">
        <f t="shared" si="24"/>
        <v>0.83645694067230769</v>
      </c>
      <c r="E402" s="20">
        <f t="shared" si="26"/>
        <v>83.645694067230764</v>
      </c>
      <c r="F402" s="28">
        <v>7</v>
      </c>
    </row>
    <row r="403" spans="2:6" ht="14.25" thickBot="1" x14ac:dyDescent="0.2">
      <c r="B403" s="30">
        <v>-0.99</v>
      </c>
      <c r="C403" s="15">
        <f t="shared" si="25"/>
        <v>0.16108705951083091</v>
      </c>
      <c r="D403" s="24">
        <f t="shared" si="24"/>
        <v>0.83891294048916909</v>
      </c>
      <c r="E403" s="25">
        <f t="shared" si="26"/>
        <v>83.891294048916905</v>
      </c>
      <c r="F403" s="29">
        <v>7</v>
      </c>
    </row>
    <row r="404" spans="2:6" x14ac:dyDescent="0.15">
      <c r="B404" s="14">
        <v>-1</v>
      </c>
      <c r="C404" s="15">
        <f>NORMDIST(B404,0,1,1)</f>
        <v>0.15865525393145699</v>
      </c>
      <c r="D404" s="15">
        <f t="shared" ref="D404:D467" si="27">SUM(1-C404)</f>
        <v>0.84134474606854304</v>
      </c>
      <c r="E404" s="16">
        <f t="shared" ref="E404:E467" si="28">SUM(D404*100)</f>
        <v>84.134474606854297</v>
      </c>
      <c r="F404" s="17">
        <v>7</v>
      </c>
    </row>
    <row r="405" spans="2:6" x14ac:dyDescent="0.15">
      <c r="B405" s="22">
        <v>-1.01</v>
      </c>
      <c r="C405" s="15">
        <f t="shared" ref="C405:C468" si="29">NORMDIST(B405,0,1,1)</f>
        <v>0.15624764502125454</v>
      </c>
      <c r="D405" s="19">
        <f t="shared" si="27"/>
        <v>0.84375235497874546</v>
      </c>
      <c r="E405" s="20">
        <f t="shared" si="28"/>
        <v>84.375235497874542</v>
      </c>
      <c r="F405" s="21">
        <v>7</v>
      </c>
    </row>
    <row r="406" spans="2:6" x14ac:dyDescent="0.15">
      <c r="B406" s="22">
        <v>-1.02</v>
      </c>
      <c r="C406" s="15">
        <f t="shared" si="29"/>
        <v>0.15386423037273483</v>
      </c>
      <c r="D406" s="19">
        <f t="shared" si="27"/>
        <v>0.84613576962726511</v>
      </c>
      <c r="E406" s="20">
        <f t="shared" si="28"/>
        <v>84.613576962726512</v>
      </c>
      <c r="F406" s="21">
        <v>7</v>
      </c>
    </row>
    <row r="407" spans="2:6" x14ac:dyDescent="0.15">
      <c r="B407" s="22">
        <v>-1.03</v>
      </c>
      <c r="C407" s="15">
        <f t="shared" si="29"/>
        <v>0.15150500278834367</v>
      </c>
      <c r="D407" s="19">
        <f t="shared" si="27"/>
        <v>0.84849499721165633</v>
      </c>
      <c r="E407" s="20">
        <f t="shared" si="28"/>
        <v>84.849499721165628</v>
      </c>
      <c r="F407" s="21">
        <v>7</v>
      </c>
    </row>
    <row r="408" spans="2:6" x14ac:dyDescent="0.15">
      <c r="B408" s="22">
        <v>-1.04</v>
      </c>
      <c r="C408" s="15">
        <f t="shared" si="29"/>
        <v>0.1491699503309814</v>
      </c>
      <c r="D408" s="19">
        <f t="shared" si="27"/>
        <v>0.85083004966901865</v>
      </c>
      <c r="E408" s="20">
        <f t="shared" si="28"/>
        <v>85.083004966901868</v>
      </c>
      <c r="F408" s="21">
        <v>7</v>
      </c>
    </row>
    <row r="409" spans="2:6" x14ac:dyDescent="0.15">
      <c r="B409" s="22">
        <v>-1.05</v>
      </c>
      <c r="C409" s="15">
        <f t="shared" si="29"/>
        <v>0.14685905637589594</v>
      </c>
      <c r="D409" s="19">
        <f t="shared" si="27"/>
        <v>0.85314094362410409</v>
      </c>
      <c r="E409" s="20">
        <f t="shared" si="28"/>
        <v>85.314094362410415</v>
      </c>
      <c r="F409" s="21">
        <v>7</v>
      </c>
    </row>
    <row r="410" spans="2:6" x14ac:dyDescent="0.15">
      <c r="B410" s="22">
        <v>-1.06</v>
      </c>
      <c r="C410" s="15">
        <f t="shared" si="29"/>
        <v>0.14457229966390958</v>
      </c>
      <c r="D410" s="19">
        <f t="shared" si="27"/>
        <v>0.85542770033609039</v>
      </c>
      <c r="E410" s="20">
        <f t="shared" si="28"/>
        <v>85.542770033609045</v>
      </c>
      <c r="F410" s="21">
        <v>7</v>
      </c>
    </row>
    <row r="411" spans="2:6" x14ac:dyDescent="0.15">
      <c r="B411" s="22">
        <v>-1.07</v>
      </c>
      <c r="C411" s="15">
        <f t="shared" si="29"/>
        <v>0.14230965435593917</v>
      </c>
      <c r="D411" s="19">
        <f t="shared" si="27"/>
        <v>0.85769034564406077</v>
      </c>
      <c r="E411" s="20">
        <f t="shared" si="28"/>
        <v>85.76903456440607</v>
      </c>
      <c r="F411" s="21">
        <v>7</v>
      </c>
    </row>
    <row r="412" spans="2:6" x14ac:dyDescent="0.15">
      <c r="B412" s="22">
        <v>-1.08</v>
      </c>
      <c r="C412" s="15">
        <f t="shared" si="29"/>
        <v>0.14007109008876906</v>
      </c>
      <c r="D412" s="19">
        <f t="shared" si="27"/>
        <v>0.85992890991123094</v>
      </c>
      <c r="E412" s="20">
        <f t="shared" si="28"/>
        <v>85.99289099112309</v>
      </c>
      <c r="F412" s="21">
        <v>7</v>
      </c>
    </row>
    <row r="413" spans="2:6" x14ac:dyDescent="0.15">
      <c r="B413" s="22">
        <v>-1.0900000000000001</v>
      </c>
      <c r="C413" s="15">
        <f t="shared" si="29"/>
        <v>0.13785657203203544</v>
      </c>
      <c r="D413" s="19">
        <f t="shared" si="27"/>
        <v>0.8621434279679645</v>
      </c>
      <c r="E413" s="20">
        <f t="shared" si="28"/>
        <v>86.214342796796444</v>
      </c>
      <c r="F413" s="21">
        <v>7</v>
      </c>
    </row>
    <row r="414" spans="2:6" x14ac:dyDescent="0.15">
      <c r="B414" s="22">
        <v>-1.1000000000000001</v>
      </c>
      <c r="C414" s="15">
        <f t="shared" si="29"/>
        <v>0.13566606094638264</v>
      </c>
      <c r="D414" s="19">
        <f t="shared" si="27"/>
        <v>0.86433393905361733</v>
      </c>
      <c r="E414" s="20">
        <f t="shared" si="28"/>
        <v>86.433393905361726</v>
      </c>
      <c r="F414" s="21">
        <v>7</v>
      </c>
    </row>
    <row r="415" spans="2:6" x14ac:dyDescent="0.15">
      <c r="B415" s="22">
        <v>-1.1100000000000001</v>
      </c>
      <c r="C415" s="15">
        <f t="shared" si="29"/>
        <v>0.1334995132427472</v>
      </c>
      <c r="D415" s="19">
        <f t="shared" si="27"/>
        <v>0.86650048675725277</v>
      </c>
      <c r="E415" s="20">
        <f t="shared" si="28"/>
        <v>86.650048675725273</v>
      </c>
      <c r="F415" s="21">
        <v>7</v>
      </c>
    </row>
    <row r="416" spans="2:6" x14ac:dyDescent="0.15">
      <c r="B416" s="22">
        <v>-1.1200000000000001</v>
      </c>
      <c r="C416" s="15">
        <f t="shared" si="29"/>
        <v>0.13135688104273069</v>
      </c>
      <c r="D416" s="19">
        <f t="shared" si="27"/>
        <v>0.86864311895726931</v>
      </c>
      <c r="E416" s="20">
        <f t="shared" si="28"/>
        <v>86.864311895726928</v>
      </c>
      <c r="F416" s="21">
        <v>7</v>
      </c>
    </row>
    <row r="417" spans="2:6" x14ac:dyDescent="0.15">
      <c r="B417" s="22">
        <v>-1.1299999999999999</v>
      </c>
      <c r="C417" s="15">
        <f t="shared" si="29"/>
        <v>0.12923811224001783</v>
      </c>
      <c r="D417" s="19">
        <f t="shared" si="27"/>
        <v>0.8707618877599822</v>
      </c>
      <c r="E417" s="20">
        <f t="shared" si="28"/>
        <v>87.076188775998219</v>
      </c>
      <c r="F417" s="21">
        <v>7</v>
      </c>
    </row>
    <row r="418" spans="2:6" x14ac:dyDescent="0.15">
      <c r="B418" s="22">
        <v>-1.1399999999999999</v>
      </c>
      <c r="C418" s="15">
        <f t="shared" si="29"/>
        <v>0.12714315056279824</v>
      </c>
      <c r="D418" s="19">
        <f t="shared" si="27"/>
        <v>0.87285684943720176</v>
      </c>
      <c r="E418" s="20">
        <f t="shared" si="28"/>
        <v>87.28568494372017</v>
      </c>
      <c r="F418" s="21">
        <v>7</v>
      </c>
    </row>
    <row r="419" spans="2:6" x14ac:dyDescent="0.15">
      <c r="B419" s="22">
        <v>-1.1499999999999999</v>
      </c>
      <c r="C419" s="15">
        <f t="shared" si="29"/>
        <v>0.12507193563715024</v>
      </c>
      <c r="D419" s="19">
        <f t="shared" si="27"/>
        <v>0.87492806436284976</v>
      </c>
      <c r="E419" s="20">
        <f t="shared" si="28"/>
        <v>87.49280643628498</v>
      </c>
      <c r="F419" s="21">
        <v>7</v>
      </c>
    </row>
    <row r="420" spans="2:6" x14ac:dyDescent="0.15">
      <c r="B420" s="22">
        <v>-1.1599999999999999</v>
      </c>
      <c r="C420" s="15">
        <f t="shared" si="29"/>
        <v>0.12302440305134338</v>
      </c>
      <c r="D420" s="19">
        <f t="shared" si="27"/>
        <v>0.87697559694865657</v>
      </c>
      <c r="E420" s="20">
        <f t="shared" si="28"/>
        <v>87.69755969486566</v>
      </c>
      <c r="F420" s="21">
        <v>7</v>
      </c>
    </row>
    <row r="421" spans="2:6" x14ac:dyDescent="0.15">
      <c r="B421" s="22">
        <v>-1.17</v>
      </c>
      <c r="C421" s="15">
        <f t="shared" si="29"/>
        <v>0.12100048442101818</v>
      </c>
      <c r="D421" s="19">
        <f t="shared" si="27"/>
        <v>0.87899951557898182</v>
      </c>
      <c r="E421" s="20">
        <f t="shared" si="28"/>
        <v>87.899951557898177</v>
      </c>
      <c r="F421" s="21">
        <v>7</v>
      </c>
    </row>
    <row r="422" spans="2:6" x14ac:dyDescent="0.15">
      <c r="B422" s="22">
        <v>-1.18</v>
      </c>
      <c r="C422" s="15">
        <f t="shared" si="29"/>
        <v>0.11900010745520068</v>
      </c>
      <c r="D422" s="19">
        <f t="shared" si="27"/>
        <v>0.88099989254479927</v>
      </c>
      <c r="E422" s="20">
        <f t="shared" si="28"/>
        <v>88.099989254479922</v>
      </c>
      <c r="F422" s="21">
        <v>7</v>
      </c>
    </row>
    <row r="423" spans="2:6" x14ac:dyDescent="0.15">
      <c r="B423" s="22">
        <v>-1.19</v>
      </c>
      <c r="C423" s="15">
        <f t="shared" si="29"/>
        <v>0.11702319602310866</v>
      </c>
      <c r="D423" s="19">
        <f t="shared" si="27"/>
        <v>0.88297680397689138</v>
      </c>
      <c r="E423" s="20">
        <f t="shared" si="28"/>
        <v>88.297680397689135</v>
      </c>
      <c r="F423" s="21">
        <v>7</v>
      </c>
    </row>
    <row r="424" spans="2:6" x14ac:dyDescent="0.15">
      <c r="B424" s="22">
        <v>-1.2</v>
      </c>
      <c r="C424" s="15">
        <f t="shared" si="29"/>
        <v>0.11506967022170828</v>
      </c>
      <c r="D424" s="19">
        <f t="shared" si="27"/>
        <v>0.88493032977829178</v>
      </c>
      <c r="E424" s="20">
        <f t="shared" si="28"/>
        <v>88.493032977829174</v>
      </c>
      <c r="F424" s="21">
        <v>7</v>
      </c>
    </row>
    <row r="425" spans="2:6" x14ac:dyDescent="0.15">
      <c r="B425" s="22">
        <v>-1.21</v>
      </c>
      <c r="C425" s="15">
        <f t="shared" si="29"/>
        <v>0.11313944644397728</v>
      </c>
      <c r="D425" s="19">
        <f t="shared" si="27"/>
        <v>0.88686055355602278</v>
      </c>
      <c r="E425" s="20">
        <f t="shared" si="28"/>
        <v>88.686055355602278</v>
      </c>
      <c r="F425" s="21">
        <v>7</v>
      </c>
    </row>
    <row r="426" spans="2:6" x14ac:dyDescent="0.15">
      <c r="B426" s="22">
        <v>-1.22</v>
      </c>
      <c r="C426" s="15">
        <f t="shared" si="29"/>
        <v>0.11123243744783459</v>
      </c>
      <c r="D426" s="19">
        <f t="shared" si="27"/>
        <v>0.88876756255216538</v>
      </c>
      <c r="E426" s="20">
        <f t="shared" si="28"/>
        <v>88.876756255216534</v>
      </c>
      <c r="F426" s="21">
        <v>7</v>
      </c>
    </row>
    <row r="427" spans="2:6" x14ac:dyDescent="0.15">
      <c r="B427" s="22">
        <v>-1.23</v>
      </c>
      <c r="C427" s="15">
        <f t="shared" si="29"/>
        <v>0.1093485524256919</v>
      </c>
      <c r="D427" s="19">
        <f t="shared" si="27"/>
        <v>0.89065144757430814</v>
      </c>
      <c r="E427" s="20">
        <f t="shared" si="28"/>
        <v>89.065144757430815</v>
      </c>
      <c r="F427" s="21">
        <v>8</v>
      </c>
    </row>
    <row r="428" spans="2:6" x14ac:dyDescent="0.15">
      <c r="B428" s="22">
        <v>-1.24</v>
      </c>
      <c r="C428" s="15">
        <f t="shared" si="29"/>
        <v>0.1074876970745869</v>
      </c>
      <c r="D428" s="19">
        <f t="shared" si="27"/>
        <v>0.89251230292541306</v>
      </c>
      <c r="E428" s="20">
        <f t="shared" si="28"/>
        <v>89.251230292541308</v>
      </c>
      <c r="F428" s="21">
        <v>8</v>
      </c>
    </row>
    <row r="429" spans="2:6" x14ac:dyDescent="0.15">
      <c r="B429" s="22">
        <v>-1.25</v>
      </c>
      <c r="C429" s="15">
        <f t="shared" si="29"/>
        <v>0.10564977366685525</v>
      </c>
      <c r="D429" s="19">
        <f t="shared" si="27"/>
        <v>0.89435022633314476</v>
      </c>
      <c r="E429" s="20">
        <f t="shared" si="28"/>
        <v>89.435022633314475</v>
      </c>
      <c r="F429" s="21">
        <v>8</v>
      </c>
    </row>
    <row r="430" spans="2:6" x14ac:dyDescent="0.15">
      <c r="B430" s="22">
        <v>-1.26</v>
      </c>
      <c r="C430" s="15">
        <f t="shared" si="29"/>
        <v>0.10383468112130037</v>
      </c>
      <c r="D430" s="19">
        <f t="shared" si="27"/>
        <v>0.89616531887869966</v>
      </c>
      <c r="E430" s="20">
        <f t="shared" si="28"/>
        <v>89.616531887869968</v>
      </c>
      <c r="F430" s="21">
        <v>8</v>
      </c>
    </row>
    <row r="431" spans="2:6" x14ac:dyDescent="0.15">
      <c r="B431" s="22">
        <v>-1.27</v>
      </c>
      <c r="C431" s="15">
        <f t="shared" si="29"/>
        <v>0.1020423150748191</v>
      </c>
      <c r="D431" s="19">
        <f t="shared" si="27"/>
        <v>0.89795768492518091</v>
      </c>
      <c r="E431" s="20">
        <f t="shared" si="28"/>
        <v>89.795768492518093</v>
      </c>
      <c r="F431" s="21">
        <v>8</v>
      </c>
    </row>
    <row r="432" spans="2:6" x14ac:dyDescent="0.15">
      <c r="B432" s="22">
        <v>-1.28</v>
      </c>
      <c r="C432" s="15">
        <f t="shared" si="29"/>
        <v>0.10027256795444205</v>
      </c>
      <c r="D432" s="19">
        <f t="shared" si="27"/>
        <v>0.89972743204555794</v>
      </c>
      <c r="E432" s="20">
        <f t="shared" si="28"/>
        <v>89.972743204555798</v>
      </c>
      <c r="F432" s="21">
        <v>8</v>
      </c>
    </row>
    <row r="433" spans="2:6" x14ac:dyDescent="0.15">
      <c r="B433" s="22">
        <v>-1.29</v>
      </c>
      <c r="C433" s="15">
        <f t="shared" si="29"/>
        <v>9.8525329049747812E-2</v>
      </c>
      <c r="D433" s="19">
        <f t="shared" si="27"/>
        <v>0.90147467095025213</v>
      </c>
      <c r="E433" s="20">
        <f t="shared" si="28"/>
        <v>90.147467095025206</v>
      </c>
      <c r="F433" s="21">
        <v>8</v>
      </c>
    </row>
    <row r="434" spans="2:6" x14ac:dyDescent="0.15">
      <c r="B434" s="22">
        <v>-1.3</v>
      </c>
      <c r="C434" s="15">
        <f t="shared" si="29"/>
        <v>9.6800484585610316E-2</v>
      </c>
      <c r="D434" s="19">
        <f t="shared" si="27"/>
        <v>0.9031995154143897</v>
      </c>
      <c r="E434" s="20">
        <f t="shared" si="28"/>
        <v>90.319951541438968</v>
      </c>
      <c r="F434" s="21">
        <v>8</v>
      </c>
    </row>
    <row r="435" spans="2:6" x14ac:dyDescent="0.15">
      <c r="B435" s="22">
        <v>-1.31</v>
      </c>
      <c r="C435" s="15">
        <f t="shared" si="29"/>
        <v>9.5097917795239018E-2</v>
      </c>
      <c r="D435" s="19">
        <f t="shared" si="27"/>
        <v>0.90490208220476098</v>
      </c>
      <c r="E435" s="20">
        <f t="shared" si="28"/>
        <v>90.490208220476092</v>
      </c>
      <c r="F435" s="21">
        <v>8</v>
      </c>
    </row>
    <row r="436" spans="2:6" x14ac:dyDescent="0.15">
      <c r="B436" s="22">
        <v>-1.32</v>
      </c>
      <c r="C436" s="15">
        <f t="shared" si="29"/>
        <v>9.3417508993471773E-2</v>
      </c>
      <c r="D436" s="19">
        <f t="shared" si="27"/>
        <v>0.90658249100652821</v>
      </c>
      <c r="E436" s="20">
        <f t="shared" si="28"/>
        <v>90.658249100652824</v>
      </c>
      <c r="F436" s="21">
        <v>8</v>
      </c>
    </row>
    <row r="437" spans="2:6" x14ac:dyDescent="0.15">
      <c r="B437" s="22">
        <v>-1.33</v>
      </c>
      <c r="C437" s="15">
        <f t="shared" si="29"/>
        <v>9.1759135650280807E-2</v>
      </c>
      <c r="D437" s="19">
        <f t="shared" si="27"/>
        <v>0.90824086434971918</v>
      </c>
      <c r="E437" s="20">
        <f t="shared" si="28"/>
        <v>90.824086434971917</v>
      </c>
      <c r="F437" s="21">
        <v>8</v>
      </c>
    </row>
    <row r="438" spans="2:6" x14ac:dyDescent="0.15">
      <c r="B438" s="22">
        <v>-1.34</v>
      </c>
      <c r="C438" s="15">
        <f t="shared" si="29"/>
        <v>9.0122672464452463E-2</v>
      </c>
      <c r="D438" s="19">
        <f t="shared" si="27"/>
        <v>0.90987732753554751</v>
      </c>
      <c r="E438" s="20">
        <f t="shared" si="28"/>
        <v>90.987732753554752</v>
      </c>
      <c r="F438" s="21">
        <v>8</v>
      </c>
    </row>
    <row r="439" spans="2:6" x14ac:dyDescent="0.15">
      <c r="B439" s="22">
        <v>-1.35</v>
      </c>
      <c r="C439" s="15">
        <f t="shared" si="29"/>
        <v>8.8507991437401998E-2</v>
      </c>
      <c r="D439" s="19">
        <f t="shared" si="27"/>
        <v>0.91149200856259804</v>
      </c>
      <c r="E439" s="20">
        <f t="shared" si="28"/>
        <v>91.14920085625981</v>
      </c>
      <c r="F439" s="21">
        <v>8</v>
      </c>
    </row>
    <row r="440" spans="2:6" x14ac:dyDescent="0.15">
      <c r="B440" s="22">
        <v>-1.36</v>
      </c>
      <c r="C440" s="15">
        <f t="shared" si="29"/>
        <v>8.6914961947084993E-2</v>
      </c>
      <c r="D440" s="19">
        <f t="shared" si="27"/>
        <v>0.91308503805291497</v>
      </c>
      <c r="E440" s="20">
        <f t="shared" si="28"/>
        <v>91.308503805291494</v>
      </c>
      <c r="F440" s="21">
        <v>8</v>
      </c>
    </row>
    <row r="441" spans="2:6" x14ac:dyDescent="0.15">
      <c r="B441" s="22">
        <v>-1.37</v>
      </c>
      <c r="C441" s="15">
        <f t="shared" si="29"/>
        <v>8.534345082196694E-2</v>
      </c>
      <c r="D441" s="19">
        <f t="shared" si="27"/>
        <v>0.91465654917803307</v>
      </c>
      <c r="E441" s="20">
        <f t="shared" si="28"/>
        <v>91.465654917803306</v>
      </c>
      <c r="F441" s="21">
        <v>8</v>
      </c>
    </row>
    <row r="442" spans="2:6" x14ac:dyDescent="0.15">
      <c r="B442" s="22">
        <v>-1.38</v>
      </c>
      <c r="C442" s="15">
        <f t="shared" si="29"/>
        <v>8.3793322415014262E-2</v>
      </c>
      <c r="D442" s="19">
        <f t="shared" si="27"/>
        <v>0.91620667758498575</v>
      </c>
      <c r="E442" s="20">
        <f t="shared" si="28"/>
        <v>91.62066775849857</v>
      </c>
      <c r="F442" s="21">
        <v>8</v>
      </c>
    </row>
    <row r="443" spans="2:6" x14ac:dyDescent="0.15">
      <c r="B443" s="22">
        <v>-1.39</v>
      </c>
      <c r="C443" s="15">
        <f t="shared" si="29"/>
        <v>8.2264438677668916E-2</v>
      </c>
      <c r="D443" s="19">
        <f t="shared" si="27"/>
        <v>0.91773556132233103</v>
      </c>
      <c r="E443" s="20">
        <f t="shared" si="28"/>
        <v>91.773556132233097</v>
      </c>
      <c r="F443" s="21">
        <v>8</v>
      </c>
    </row>
    <row r="444" spans="2:6" x14ac:dyDescent="0.15">
      <c r="B444" s="22">
        <v>-1.4</v>
      </c>
      <c r="C444" s="15">
        <f t="shared" si="29"/>
        <v>8.0756659233771053E-2</v>
      </c>
      <c r="D444" s="19">
        <f t="shared" si="27"/>
        <v>0.91924334076622893</v>
      </c>
      <c r="E444" s="20">
        <f t="shared" si="28"/>
        <v>91.924334076622898</v>
      </c>
      <c r="F444" s="21">
        <v>8</v>
      </c>
    </row>
    <row r="445" spans="2:6" x14ac:dyDescent="0.15">
      <c r="B445" s="22">
        <v>-1.41</v>
      </c>
      <c r="C445" s="15">
        <f t="shared" si="29"/>
        <v>7.9269841453392401E-2</v>
      </c>
      <c r="D445" s="19">
        <f t="shared" si="27"/>
        <v>0.92073015854660756</v>
      </c>
      <c r="E445" s="20">
        <f t="shared" si="28"/>
        <v>92.073015854660753</v>
      </c>
      <c r="F445" s="21">
        <v>8</v>
      </c>
    </row>
    <row r="446" spans="2:6" x14ac:dyDescent="0.15">
      <c r="B446" s="22">
        <v>-1.42</v>
      </c>
      <c r="C446" s="15">
        <f t="shared" si="29"/>
        <v>7.7803840526546347E-2</v>
      </c>
      <c r="D446" s="19">
        <f t="shared" si="27"/>
        <v>0.92219615947345368</v>
      </c>
      <c r="E446" s="20">
        <f t="shared" si="28"/>
        <v>92.219615947345375</v>
      </c>
      <c r="F446" s="21">
        <v>8</v>
      </c>
    </row>
    <row r="447" spans="2:6" x14ac:dyDescent="0.15">
      <c r="B447" s="22">
        <v>-1.43</v>
      </c>
      <c r="C447" s="15">
        <f t="shared" si="29"/>
        <v>7.6358509536739116E-2</v>
      </c>
      <c r="D447" s="19">
        <f t="shared" si="27"/>
        <v>0.92364149046326083</v>
      </c>
      <c r="E447" s="20">
        <f t="shared" si="28"/>
        <v>92.364149046326077</v>
      </c>
      <c r="F447" s="21">
        <v>8</v>
      </c>
    </row>
    <row r="448" spans="2:6" x14ac:dyDescent="0.15">
      <c r="B448" s="22">
        <v>-1.44</v>
      </c>
      <c r="C448" s="15">
        <f t="shared" si="29"/>
        <v>7.4933699534327061E-2</v>
      </c>
      <c r="D448" s="19">
        <f t="shared" si="27"/>
        <v>0.92506630046567295</v>
      </c>
      <c r="E448" s="20">
        <f t="shared" si="28"/>
        <v>92.506630046567295</v>
      </c>
      <c r="F448" s="21">
        <v>8</v>
      </c>
    </row>
    <row r="449" spans="2:6" x14ac:dyDescent="0.15">
      <c r="B449" s="22">
        <v>-1.45</v>
      </c>
      <c r="C449" s="15">
        <f t="shared" si="29"/>
        <v>7.3529259609648373E-2</v>
      </c>
      <c r="D449" s="19">
        <f t="shared" si="27"/>
        <v>0.9264707403903516</v>
      </c>
      <c r="E449" s="20">
        <f t="shared" si="28"/>
        <v>92.647074039035161</v>
      </c>
      <c r="F449" s="21">
        <v>8</v>
      </c>
    </row>
    <row r="450" spans="2:6" x14ac:dyDescent="0.15">
      <c r="B450" s="22">
        <v>-1.46</v>
      </c>
      <c r="C450" s="15">
        <f t="shared" si="29"/>
        <v>7.2145036965893777E-2</v>
      </c>
      <c r="D450" s="19">
        <f t="shared" si="27"/>
        <v>0.92785496303410619</v>
      </c>
      <c r="E450" s="20">
        <f t="shared" si="28"/>
        <v>92.785496303410625</v>
      </c>
      <c r="F450" s="21">
        <v>8</v>
      </c>
    </row>
    <row r="451" spans="2:6" x14ac:dyDescent="0.15">
      <c r="B451" s="22">
        <v>-1.47</v>
      </c>
      <c r="C451" s="15">
        <f t="shared" si="29"/>
        <v>7.0780876991685518E-2</v>
      </c>
      <c r="D451" s="19">
        <f t="shared" si="27"/>
        <v>0.92921912300831444</v>
      </c>
      <c r="E451" s="20">
        <f t="shared" si="28"/>
        <v>92.921912300831451</v>
      </c>
      <c r="F451" s="21">
        <v>8</v>
      </c>
    </row>
    <row r="452" spans="2:6" x14ac:dyDescent="0.15">
      <c r="B452" s="22">
        <v>-1.48</v>
      </c>
      <c r="C452" s="15">
        <f t="shared" si="29"/>
        <v>6.9436623333331698E-2</v>
      </c>
      <c r="D452" s="19">
        <f t="shared" si="27"/>
        <v>0.93056337666666833</v>
      </c>
      <c r="E452" s="20">
        <f t="shared" si="28"/>
        <v>93.056337666666835</v>
      </c>
      <c r="F452" s="21">
        <v>8</v>
      </c>
    </row>
    <row r="453" spans="2:6" x14ac:dyDescent="0.15">
      <c r="B453" s="22">
        <v>-1.49</v>
      </c>
      <c r="C453" s="15">
        <f t="shared" si="29"/>
        <v>6.8112117966725436E-2</v>
      </c>
      <c r="D453" s="19">
        <f t="shared" si="27"/>
        <v>0.93188788203327455</v>
      </c>
      <c r="E453" s="20">
        <f t="shared" si="28"/>
        <v>93.188788203327448</v>
      </c>
      <c r="F453" s="21">
        <v>8</v>
      </c>
    </row>
    <row r="454" spans="2:6" x14ac:dyDescent="0.15">
      <c r="B454" s="22">
        <v>-1.5</v>
      </c>
      <c r="C454" s="15">
        <f t="shared" si="29"/>
        <v>6.6807201268858057E-2</v>
      </c>
      <c r="D454" s="19">
        <f t="shared" si="27"/>
        <v>0.93319279873114191</v>
      </c>
      <c r="E454" s="20">
        <f t="shared" si="28"/>
        <v>93.319279873114198</v>
      </c>
      <c r="F454" s="21">
        <v>8</v>
      </c>
    </row>
    <row r="455" spans="2:6" x14ac:dyDescent="0.15">
      <c r="B455" s="22">
        <v>-1.51</v>
      </c>
      <c r="C455" s="15">
        <f t="shared" si="29"/>
        <v>6.5521712088916481E-2</v>
      </c>
      <c r="D455" s="19">
        <f t="shared" si="27"/>
        <v>0.93447828791108356</v>
      </c>
      <c r="E455" s="20">
        <f t="shared" si="28"/>
        <v>93.44782879110835</v>
      </c>
      <c r="F455" s="21">
        <v>8</v>
      </c>
    </row>
    <row r="456" spans="2:6" x14ac:dyDescent="0.15">
      <c r="B456" s="22">
        <v>-1.52</v>
      </c>
      <c r="C456" s="15">
        <f t="shared" si="29"/>
        <v>6.4255487818935766E-2</v>
      </c>
      <c r="D456" s="19">
        <f t="shared" si="27"/>
        <v>0.93574451218106425</v>
      </c>
      <c r="E456" s="20">
        <f t="shared" si="28"/>
        <v>93.574451218106418</v>
      </c>
      <c r="F456" s="21">
        <v>8</v>
      </c>
    </row>
    <row r="457" spans="2:6" x14ac:dyDescent="0.15">
      <c r="B457" s="22">
        <v>-1.53</v>
      </c>
      <c r="C457" s="15">
        <f t="shared" si="29"/>
        <v>6.3008364463978436E-2</v>
      </c>
      <c r="D457" s="19">
        <f t="shared" si="27"/>
        <v>0.93699163553602161</v>
      </c>
      <c r="E457" s="20">
        <f t="shared" si="28"/>
        <v>93.699163553602162</v>
      </c>
      <c r="F457" s="21">
        <v>8</v>
      </c>
    </row>
    <row r="458" spans="2:6" x14ac:dyDescent="0.15">
      <c r="B458" s="22">
        <v>-1.54</v>
      </c>
      <c r="C458" s="15">
        <f t="shared" si="29"/>
        <v>6.1780176711811879E-2</v>
      </c>
      <c r="D458" s="19">
        <f t="shared" si="27"/>
        <v>0.93821982328818809</v>
      </c>
      <c r="E458" s="20">
        <f t="shared" si="28"/>
        <v>93.821982328818805</v>
      </c>
      <c r="F458" s="21">
        <v>8</v>
      </c>
    </row>
    <row r="459" spans="2:6" x14ac:dyDescent="0.15">
      <c r="B459" s="22">
        <v>-1.55</v>
      </c>
      <c r="C459" s="15">
        <f t="shared" si="29"/>
        <v>6.057075800205898E-2</v>
      </c>
      <c r="D459" s="19">
        <f t="shared" si="27"/>
        <v>0.93942924199794098</v>
      </c>
      <c r="E459" s="20">
        <f t="shared" si="28"/>
        <v>93.942924199794092</v>
      </c>
      <c r="F459" s="21">
        <v>8</v>
      </c>
    </row>
    <row r="460" spans="2:6" x14ac:dyDescent="0.15">
      <c r="B460" s="22">
        <v>-1.56</v>
      </c>
      <c r="C460" s="15">
        <f t="shared" si="29"/>
        <v>5.9379940594793013E-2</v>
      </c>
      <c r="D460" s="19">
        <f t="shared" si="27"/>
        <v>0.94062005940520699</v>
      </c>
      <c r="E460" s="20">
        <f t="shared" si="28"/>
        <v>94.062005940520692</v>
      </c>
      <c r="F460" s="21">
        <v>8</v>
      </c>
    </row>
    <row r="461" spans="2:6" x14ac:dyDescent="0.15">
      <c r="B461" s="22">
        <v>-1.57</v>
      </c>
      <c r="C461" s="15">
        <f t="shared" si="29"/>
        <v>5.8207555638553017E-2</v>
      </c>
      <c r="D461" s="19">
        <f t="shared" si="27"/>
        <v>0.94179244436144693</v>
      </c>
      <c r="E461" s="20">
        <f t="shared" si="28"/>
        <v>94.1792444361447</v>
      </c>
      <c r="F461" s="21">
        <v>8</v>
      </c>
    </row>
    <row r="462" spans="2:6" x14ac:dyDescent="0.15">
      <c r="B462" s="22">
        <v>-1.58</v>
      </c>
      <c r="C462" s="15">
        <f t="shared" si="29"/>
        <v>5.7053433237754192E-2</v>
      </c>
      <c r="D462" s="19">
        <f t="shared" si="27"/>
        <v>0.94294656676224586</v>
      </c>
      <c r="E462" s="20">
        <f t="shared" si="28"/>
        <v>94.294656676224591</v>
      </c>
      <c r="F462" s="21">
        <v>8</v>
      </c>
    </row>
    <row r="463" spans="2:6" x14ac:dyDescent="0.15">
      <c r="B463" s="22">
        <v>-1.59</v>
      </c>
      <c r="C463" s="15">
        <f t="shared" si="29"/>
        <v>5.5917402519469417E-2</v>
      </c>
      <c r="D463" s="19">
        <f t="shared" si="27"/>
        <v>0.94408259748053058</v>
      </c>
      <c r="E463" s="20">
        <f t="shared" si="28"/>
        <v>94.408259748053055</v>
      </c>
      <c r="F463" s="21">
        <v>8</v>
      </c>
    </row>
    <row r="464" spans="2:6" x14ac:dyDescent="0.15">
      <c r="B464" s="22">
        <v>-1.6</v>
      </c>
      <c r="C464" s="15">
        <f t="shared" si="29"/>
        <v>5.4799291699557967E-2</v>
      </c>
      <c r="D464" s="19">
        <f t="shared" si="27"/>
        <v>0.94520070830044201</v>
      </c>
      <c r="E464" s="20">
        <f t="shared" si="28"/>
        <v>94.520070830044205</v>
      </c>
      <c r="F464" s="21">
        <v>8</v>
      </c>
    </row>
    <row r="465" spans="2:6" x14ac:dyDescent="0.15">
      <c r="B465" s="22">
        <v>-1.61</v>
      </c>
      <c r="C465" s="15">
        <f t="shared" si="29"/>
        <v>5.3698928148119669E-2</v>
      </c>
      <c r="D465" s="19">
        <f t="shared" si="27"/>
        <v>0.94630107185188028</v>
      </c>
      <c r="E465" s="20">
        <f t="shared" si="28"/>
        <v>94.630107185188024</v>
      </c>
      <c r="F465" s="21">
        <v>8</v>
      </c>
    </row>
    <row r="466" spans="2:6" x14ac:dyDescent="0.15">
      <c r="B466" s="22">
        <v>-1.62</v>
      </c>
      <c r="C466" s="15">
        <f t="shared" si="29"/>
        <v>5.2616138454252052E-2</v>
      </c>
      <c r="D466" s="19">
        <f t="shared" si="27"/>
        <v>0.94738386154574794</v>
      </c>
      <c r="E466" s="20">
        <f t="shared" si="28"/>
        <v>94.738386154574798</v>
      </c>
      <c r="F466" s="21">
        <v>8</v>
      </c>
    </row>
    <row r="467" spans="2:6" x14ac:dyDescent="0.15">
      <c r="B467" s="22">
        <v>-1.63</v>
      </c>
      <c r="C467" s="15">
        <f t="shared" si="29"/>
        <v>5.1550748490089351E-2</v>
      </c>
      <c r="D467" s="19">
        <f t="shared" si="27"/>
        <v>0.94844925150991066</v>
      </c>
      <c r="E467" s="20">
        <f t="shared" si="28"/>
        <v>94.84492515099106</v>
      </c>
      <c r="F467" s="21">
        <v>8</v>
      </c>
    </row>
    <row r="468" spans="2:6" x14ac:dyDescent="0.15">
      <c r="B468" s="22">
        <v>-1.64</v>
      </c>
      <c r="C468" s="15">
        <f t="shared" si="29"/>
        <v>5.0502583474103704E-2</v>
      </c>
      <c r="D468" s="19">
        <f t="shared" ref="D468:D503" si="30">SUM(1-C468)</f>
        <v>0.94949741652589625</v>
      </c>
      <c r="E468" s="20">
        <f t="shared" ref="E468:E503" si="31">SUM(D468*100)</f>
        <v>94.949741652589623</v>
      </c>
      <c r="F468" s="21">
        <v>8</v>
      </c>
    </row>
    <row r="469" spans="2:6" x14ac:dyDescent="0.15">
      <c r="B469" s="22">
        <v>-1.65</v>
      </c>
      <c r="C469" s="15">
        <f t="shared" ref="C469:C503" si="32">NORMDIST(B469,0,1,1)</f>
        <v>4.9471468033648096E-2</v>
      </c>
      <c r="D469" s="19">
        <f t="shared" si="30"/>
        <v>0.9505285319663519</v>
      </c>
      <c r="E469" s="20">
        <f t="shared" si="31"/>
        <v>95.052853196635184</v>
      </c>
      <c r="F469" s="21">
        <v>8</v>
      </c>
    </row>
    <row r="470" spans="2:6" x14ac:dyDescent="0.15">
      <c r="B470" s="22">
        <v>-1.66</v>
      </c>
      <c r="C470" s="15">
        <f t="shared" si="32"/>
        <v>4.8457226266722837E-2</v>
      </c>
      <c r="D470" s="19">
        <f t="shared" si="30"/>
        <v>0.95154277373327711</v>
      </c>
      <c r="E470" s="20">
        <f t="shared" si="31"/>
        <v>95.154277373327716</v>
      </c>
      <c r="F470" s="21">
        <v>8</v>
      </c>
    </row>
    <row r="471" spans="2:6" x14ac:dyDescent="0.15">
      <c r="B471" s="22">
        <v>-1.67</v>
      </c>
      <c r="C471" s="15">
        <f t="shared" si="32"/>
        <v>4.7459681802947323E-2</v>
      </c>
      <c r="D471" s="19">
        <f t="shared" si="30"/>
        <v>0.95254031819705265</v>
      </c>
      <c r="E471" s="20">
        <f t="shared" si="31"/>
        <v>95.254031819705261</v>
      </c>
      <c r="F471" s="21">
        <v>8</v>
      </c>
    </row>
    <row r="472" spans="2:6" x14ac:dyDescent="0.15">
      <c r="B472" s="22">
        <v>-1.68</v>
      </c>
      <c r="C472" s="15">
        <f t="shared" si="32"/>
        <v>4.6478657863720053E-2</v>
      </c>
      <c r="D472" s="19">
        <f t="shared" si="30"/>
        <v>0.95352134213627993</v>
      </c>
      <c r="E472" s="20">
        <f t="shared" si="31"/>
        <v>95.352134213627991</v>
      </c>
      <c r="F472" s="21">
        <v>8</v>
      </c>
    </row>
    <row r="473" spans="2:6" x14ac:dyDescent="0.15">
      <c r="B473" s="22">
        <v>-1.69</v>
      </c>
      <c r="C473" s="15">
        <f t="shared" si="32"/>
        <v>4.5513977321549798E-2</v>
      </c>
      <c r="D473" s="19">
        <f t="shared" si="30"/>
        <v>0.95448602267845017</v>
      </c>
      <c r="E473" s="20">
        <f t="shared" si="31"/>
        <v>95.448602267845018</v>
      </c>
      <c r="F473" s="21">
        <v>8</v>
      </c>
    </row>
    <row r="474" spans="2:6" x14ac:dyDescent="0.15">
      <c r="B474" s="22">
        <v>-1.7</v>
      </c>
      <c r="C474" s="15">
        <f t="shared" si="32"/>
        <v>4.4565462758543041E-2</v>
      </c>
      <c r="D474" s="19">
        <f t="shared" si="30"/>
        <v>0.95543453724145699</v>
      </c>
      <c r="E474" s="20">
        <f t="shared" si="31"/>
        <v>95.543453724145706</v>
      </c>
      <c r="F474" s="21">
        <v>8</v>
      </c>
    </row>
    <row r="475" spans="2:6" x14ac:dyDescent="0.15">
      <c r="B475" s="22">
        <v>-1.71</v>
      </c>
      <c r="C475" s="15">
        <f t="shared" si="32"/>
        <v>4.3632936524031884E-2</v>
      </c>
      <c r="D475" s="19">
        <f t="shared" si="30"/>
        <v>0.95636706347596812</v>
      </c>
      <c r="E475" s="20">
        <f t="shared" si="31"/>
        <v>95.636706347596814</v>
      </c>
      <c r="F475" s="21">
        <v>8</v>
      </c>
    </row>
    <row r="476" spans="2:6" x14ac:dyDescent="0.15">
      <c r="B476" s="22">
        <v>-1.72</v>
      </c>
      <c r="C476" s="15">
        <f t="shared" si="32"/>
        <v>4.2716220791328911E-2</v>
      </c>
      <c r="D476" s="19">
        <f t="shared" si="30"/>
        <v>0.95728377920867114</v>
      </c>
      <c r="E476" s="20">
        <f t="shared" si="31"/>
        <v>95.728377920867118</v>
      </c>
      <c r="F476" s="21">
        <v>8</v>
      </c>
    </row>
    <row r="477" spans="2:6" x14ac:dyDescent="0.15">
      <c r="B477" s="22">
        <v>-1.73</v>
      </c>
      <c r="C477" s="15">
        <f t="shared" si="32"/>
        <v>4.181513761359492E-2</v>
      </c>
      <c r="D477" s="19">
        <f t="shared" si="30"/>
        <v>0.9581848623864051</v>
      </c>
      <c r="E477" s="20">
        <f t="shared" si="31"/>
        <v>95.818486238640503</v>
      </c>
      <c r="F477" s="21">
        <v>8</v>
      </c>
    </row>
    <row r="478" spans="2:6" x14ac:dyDescent="0.15">
      <c r="B478" s="22">
        <v>-1.74</v>
      </c>
      <c r="C478" s="15">
        <f t="shared" si="32"/>
        <v>4.0929508978807365E-2</v>
      </c>
      <c r="D478" s="19">
        <f t="shared" si="30"/>
        <v>0.95907049102119268</v>
      </c>
      <c r="E478" s="20">
        <f t="shared" si="31"/>
        <v>95.907049102119274</v>
      </c>
      <c r="F478" s="21">
        <v>8</v>
      </c>
    </row>
    <row r="479" spans="2:6" x14ac:dyDescent="0.15">
      <c r="B479" s="22">
        <v>-1.75</v>
      </c>
      <c r="C479" s="15">
        <f t="shared" si="32"/>
        <v>4.00591568638171E-2</v>
      </c>
      <c r="D479" s="19">
        <f t="shared" si="30"/>
        <v>0.95994084313618289</v>
      </c>
      <c r="E479" s="20">
        <f t="shared" si="31"/>
        <v>95.994084313618288</v>
      </c>
      <c r="F479" s="21">
        <v>8</v>
      </c>
    </row>
    <row r="480" spans="2:6" x14ac:dyDescent="0.15">
      <c r="B480" s="22">
        <v>-1.76</v>
      </c>
      <c r="C480" s="15">
        <f t="shared" si="32"/>
        <v>3.9203903287482647E-2</v>
      </c>
      <c r="D480" s="19">
        <f t="shared" si="30"/>
        <v>0.96079609671251731</v>
      </c>
      <c r="E480" s="20">
        <f t="shared" si="31"/>
        <v>96.079609671251731</v>
      </c>
      <c r="F480" s="21">
        <v>9</v>
      </c>
    </row>
    <row r="481" spans="2:6" x14ac:dyDescent="0.15">
      <c r="B481" s="22">
        <v>-1.77</v>
      </c>
      <c r="C481" s="15">
        <f t="shared" si="32"/>
        <v>3.8363570362871233E-2</v>
      </c>
      <c r="D481" s="19">
        <f t="shared" si="30"/>
        <v>0.96163642963712881</v>
      </c>
      <c r="E481" s="20">
        <f t="shared" si="31"/>
        <v>96.163642963712874</v>
      </c>
      <c r="F481" s="21">
        <v>9</v>
      </c>
    </row>
    <row r="482" spans="2:6" x14ac:dyDescent="0.15">
      <c r="B482" s="22">
        <v>-1.78</v>
      </c>
      <c r="C482" s="15">
        <f t="shared" si="32"/>
        <v>3.7537980348516783E-2</v>
      </c>
      <c r="D482" s="19">
        <f t="shared" si="30"/>
        <v>0.96246201965148326</v>
      </c>
      <c r="E482" s="20">
        <f t="shared" si="31"/>
        <v>96.24620196514833</v>
      </c>
      <c r="F482" s="21">
        <v>9</v>
      </c>
    </row>
    <row r="483" spans="2:6" x14ac:dyDescent="0.15">
      <c r="B483" s="22">
        <v>-1.79</v>
      </c>
      <c r="C483" s="15">
        <f t="shared" si="32"/>
        <v>3.6726955698726291E-2</v>
      </c>
      <c r="D483" s="19">
        <f t="shared" si="30"/>
        <v>0.9632730443012737</v>
      </c>
      <c r="E483" s="20">
        <f t="shared" si="31"/>
        <v>96.32730443012737</v>
      </c>
      <c r="F483" s="21">
        <v>9</v>
      </c>
    </row>
    <row r="484" spans="2:6" x14ac:dyDescent="0.15">
      <c r="B484" s="22">
        <v>-1.8</v>
      </c>
      <c r="C484" s="15">
        <f t="shared" si="32"/>
        <v>3.5930319112925789E-2</v>
      </c>
      <c r="D484" s="19">
        <f t="shared" si="30"/>
        <v>0.96406968088707423</v>
      </c>
      <c r="E484" s="20">
        <f t="shared" si="31"/>
        <v>96.40696808870743</v>
      </c>
      <c r="F484" s="21">
        <v>9</v>
      </c>
    </row>
    <row r="485" spans="2:6" x14ac:dyDescent="0.15">
      <c r="B485" s="22">
        <v>-1.81</v>
      </c>
      <c r="C485" s="15">
        <f t="shared" si="32"/>
        <v>3.5147893584038796E-2</v>
      </c>
      <c r="D485" s="19">
        <f t="shared" si="30"/>
        <v>0.9648521064159612</v>
      </c>
      <c r="E485" s="20">
        <f t="shared" si="31"/>
        <v>96.485210641596126</v>
      </c>
      <c r="F485" s="21">
        <v>9</v>
      </c>
    </row>
    <row r="486" spans="2:6" x14ac:dyDescent="0.15">
      <c r="B486" s="22">
        <v>-1.82</v>
      </c>
      <c r="C486" s="15">
        <f t="shared" si="32"/>
        <v>3.4379502445889977E-2</v>
      </c>
      <c r="D486" s="19">
        <f t="shared" si="30"/>
        <v>0.96562049755411006</v>
      </c>
      <c r="E486" s="20">
        <f t="shared" si="31"/>
        <v>96.56204975541101</v>
      </c>
      <c r="F486" s="21">
        <v>9</v>
      </c>
    </row>
    <row r="487" spans="2:6" x14ac:dyDescent="0.15">
      <c r="B487" s="22">
        <v>-1.83</v>
      </c>
      <c r="C487" s="15">
        <f t="shared" si="32"/>
        <v>3.3624969419628316E-2</v>
      </c>
      <c r="D487" s="19">
        <f t="shared" si="30"/>
        <v>0.96637503058037166</v>
      </c>
      <c r="E487" s="20">
        <f t="shared" si="31"/>
        <v>96.637503058037169</v>
      </c>
      <c r="F487" s="21">
        <v>9</v>
      </c>
    </row>
    <row r="488" spans="2:6" x14ac:dyDescent="0.15">
      <c r="B488" s="22">
        <v>-1.84</v>
      </c>
      <c r="C488" s="15">
        <f t="shared" si="32"/>
        <v>3.2884118659163887E-2</v>
      </c>
      <c r="D488" s="19">
        <f t="shared" si="30"/>
        <v>0.96711588134083615</v>
      </c>
      <c r="E488" s="20">
        <f t="shared" si="31"/>
        <v>96.711588134083613</v>
      </c>
      <c r="F488" s="21">
        <v>9</v>
      </c>
    </row>
    <row r="489" spans="2:6" x14ac:dyDescent="0.15">
      <c r="B489" s="22">
        <v>-1.85</v>
      </c>
      <c r="C489" s="15">
        <f t="shared" si="32"/>
        <v>3.2156774795613713E-2</v>
      </c>
      <c r="D489" s="19">
        <f t="shared" si="30"/>
        <v>0.96784322520438626</v>
      </c>
      <c r="E489" s="20">
        <f t="shared" si="31"/>
        <v>96.784322520438621</v>
      </c>
      <c r="F489" s="21">
        <v>9</v>
      </c>
    </row>
    <row r="490" spans="2:6" x14ac:dyDescent="0.15">
      <c r="B490" s="22">
        <v>-1.86</v>
      </c>
      <c r="C490" s="15">
        <f t="shared" si="32"/>
        <v>3.1442762980752693E-2</v>
      </c>
      <c r="D490" s="19">
        <f t="shared" si="30"/>
        <v>0.96855723701924734</v>
      </c>
      <c r="E490" s="20">
        <f t="shared" si="31"/>
        <v>96.855723701924731</v>
      </c>
      <c r="F490" s="21">
        <v>9</v>
      </c>
    </row>
    <row r="491" spans="2:6" x14ac:dyDescent="0.15">
      <c r="B491" s="22">
        <v>-1.87</v>
      </c>
      <c r="C491" s="15">
        <f t="shared" si="32"/>
        <v>3.074190892946595E-2</v>
      </c>
      <c r="D491" s="19">
        <f t="shared" si="30"/>
        <v>0.96925809107053407</v>
      </c>
      <c r="E491" s="20">
        <f t="shared" si="31"/>
        <v>96.925809107053411</v>
      </c>
      <c r="F491" s="21">
        <v>9</v>
      </c>
    </row>
    <row r="492" spans="2:6" x14ac:dyDescent="0.15">
      <c r="B492" s="22">
        <v>-1.88</v>
      </c>
      <c r="C492" s="15">
        <f t="shared" si="32"/>
        <v>3.0054038961199788E-2</v>
      </c>
      <c r="D492" s="19">
        <f t="shared" si="30"/>
        <v>0.96994596103880026</v>
      </c>
      <c r="E492" s="20">
        <f t="shared" si="31"/>
        <v>96.994596103880028</v>
      </c>
      <c r="F492" s="21">
        <v>9</v>
      </c>
    </row>
    <row r="493" spans="2:6" x14ac:dyDescent="0.15">
      <c r="B493" s="22">
        <v>-1.89</v>
      </c>
      <c r="C493" s="15">
        <f t="shared" si="32"/>
        <v>2.9378980040409425E-2</v>
      </c>
      <c r="D493" s="19">
        <f t="shared" si="30"/>
        <v>0.9706210199595906</v>
      </c>
      <c r="E493" s="20">
        <f t="shared" si="31"/>
        <v>97.062101995959054</v>
      </c>
      <c r="F493" s="21">
        <v>9</v>
      </c>
    </row>
    <row r="494" spans="2:6" x14ac:dyDescent="0.15">
      <c r="B494" s="22">
        <v>-1.9</v>
      </c>
      <c r="C494" s="15">
        <f t="shared" si="32"/>
        <v>2.87165598160018E-2</v>
      </c>
      <c r="D494" s="19">
        <f t="shared" si="30"/>
        <v>0.97128344018399815</v>
      </c>
      <c r="E494" s="20">
        <f t="shared" si="31"/>
        <v>97.128344018399815</v>
      </c>
      <c r="F494" s="21">
        <v>9</v>
      </c>
    </row>
    <row r="495" spans="2:6" x14ac:dyDescent="0.15">
      <c r="B495" s="22">
        <v>-1.91</v>
      </c>
      <c r="C495" s="15">
        <f t="shared" si="32"/>
        <v>2.8066606659772512E-2</v>
      </c>
      <c r="D495" s="19">
        <f t="shared" si="30"/>
        <v>0.97193339334022744</v>
      </c>
      <c r="E495" s="20">
        <f t="shared" si="31"/>
        <v>97.193339334022738</v>
      </c>
      <c r="F495" s="21">
        <v>9</v>
      </c>
    </row>
    <row r="496" spans="2:6" x14ac:dyDescent="0.15">
      <c r="B496" s="22">
        <v>-1.92</v>
      </c>
      <c r="C496" s="15">
        <f t="shared" si="32"/>
        <v>2.7428949703836809E-2</v>
      </c>
      <c r="D496" s="19">
        <f t="shared" si="30"/>
        <v>0.9725710502961632</v>
      </c>
      <c r="E496" s="20">
        <f t="shared" si="31"/>
        <v>97.257105029616326</v>
      </c>
      <c r="F496" s="21">
        <v>9</v>
      </c>
    </row>
    <row r="497" spans="2:6" x14ac:dyDescent="0.15">
      <c r="B497" s="22">
        <v>-1.93</v>
      </c>
      <c r="C497" s="15">
        <f t="shared" si="32"/>
        <v>2.6803418877054948E-2</v>
      </c>
      <c r="D497" s="19">
        <f t="shared" si="30"/>
        <v>0.97319658112294505</v>
      </c>
      <c r="E497" s="20">
        <f t="shared" si="31"/>
        <v>97.319658112294505</v>
      </c>
      <c r="F497" s="21">
        <v>9</v>
      </c>
    </row>
    <row r="498" spans="2:6" x14ac:dyDescent="0.15">
      <c r="B498" s="22">
        <v>-1.94</v>
      </c>
      <c r="C498" s="15">
        <f t="shared" si="32"/>
        <v>2.6189844940452685E-2</v>
      </c>
      <c r="D498" s="19">
        <f t="shared" si="30"/>
        <v>0.97381015505954727</v>
      </c>
      <c r="E498" s="20">
        <f t="shared" si="31"/>
        <v>97.381015505954721</v>
      </c>
      <c r="F498" s="21">
        <v>9</v>
      </c>
    </row>
    <row r="499" spans="2:6" x14ac:dyDescent="0.15">
      <c r="B499" s="22">
        <v>-1.95</v>
      </c>
      <c r="C499" s="15">
        <f t="shared" si="32"/>
        <v>2.5588059521638607E-2</v>
      </c>
      <c r="D499" s="19">
        <f t="shared" si="30"/>
        <v>0.97441194047836144</v>
      </c>
      <c r="E499" s="20">
        <f t="shared" si="31"/>
        <v>97.441194047836149</v>
      </c>
      <c r="F499" s="21">
        <v>9</v>
      </c>
    </row>
    <row r="500" spans="2:6" x14ac:dyDescent="0.15">
      <c r="B500" s="22">
        <v>-1.96</v>
      </c>
      <c r="C500" s="15">
        <f t="shared" si="32"/>
        <v>2.4997895148220432E-2</v>
      </c>
      <c r="D500" s="19">
        <f t="shared" si="30"/>
        <v>0.97500210485177952</v>
      </c>
      <c r="E500" s="20">
        <f t="shared" si="31"/>
        <v>97.500210485177945</v>
      </c>
      <c r="F500" s="21">
        <v>9</v>
      </c>
    </row>
    <row r="501" spans="2:6" x14ac:dyDescent="0.15">
      <c r="B501" s="22">
        <v>-1.97</v>
      </c>
      <c r="C501" s="15">
        <f t="shared" si="32"/>
        <v>2.441918528022255E-2</v>
      </c>
      <c r="D501" s="19">
        <f t="shared" si="30"/>
        <v>0.97558081471977742</v>
      </c>
      <c r="E501" s="20">
        <f t="shared" si="31"/>
        <v>97.558081471977744</v>
      </c>
      <c r="F501" s="21">
        <v>9</v>
      </c>
    </row>
    <row r="502" spans="2:6" x14ac:dyDescent="0.15">
      <c r="B502" s="22">
        <v>-1.98</v>
      </c>
      <c r="C502" s="15">
        <f t="shared" si="32"/>
        <v>2.3851764341508513E-2</v>
      </c>
      <c r="D502" s="19">
        <f t="shared" si="30"/>
        <v>0.97614823565849151</v>
      </c>
      <c r="E502" s="20">
        <f t="shared" si="31"/>
        <v>97.61482356584915</v>
      </c>
      <c r="F502" s="21">
        <v>9</v>
      </c>
    </row>
    <row r="503" spans="2:6" ht="14.25" thickBot="1" x14ac:dyDescent="0.2">
      <c r="B503" s="30">
        <v>-1.99</v>
      </c>
      <c r="C503" s="15">
        <f t="shared" si="32"/>
        <v>2.329546775021182E-2</v>
      </c>
      <c r="D503" s="24">
        <f t="shared" si="30"/>
        <v>0.97670453224978815</v>
      </c>
      <c r="E503" s="25">
        <f t="shared" si="31"/>
        <v>97.670453224978814</v>
      </c>
      <c r="F503" s="26">
        <v>9</v>
      </c>
    </row>
    <row r="504" spans="2:6" x14ac:dyDescent="0.15">
      <c r="B504" s="14">
        <v>-2</v>
      </c>
      <c r="C504" s="15">
        <f>NORMDIST(B504,0,1,1)</f>
        <v>2.2750131948179191E-2</v>
      </c>
      <c r="D504" s="15">
        <f t="shared" ref="D504:D567" si="33">SUM(1-C504)</f>
        <v>0.97724986805182079</v>
      </c>
      <c r="E504" s="16">
        <f t="shared" ref="E504:E567" si="34">SUM(D504*100)</f>
        <v>97.724986805182084</v>
      </c>
      <c r="F504" s="27">
        <v>9</v>
      </c>
    </row>
    <row r="505" spans="2:6" x14ac:dyDescent="0.15">
      <c r="B505" s="22">
        <v>-2.0099999999999998</v>
      </c>
      <c r="C505" s="15">
        <f t="shared" ref="C505:C568" si="35">NORMDIST(B505,0,1,1)</f>
        <v>2.2215594429431475E-2</v>
      </c>
      <c r="D505" s="19">
        <f t="shared" si="33"/>
        <v>0.97778440557056856</v>
      </c>
      <c r="E505" s="20">
        <f t="shared" si="34"/>
        <v>97.778440557056854</v>
      </c>
      <c r="F505" s="28">
        <v>9</v>
      </c>
    </row>
    <row r="506" spans="2:6" x14ac:dyDescent="0.15">
      <c r="B506" s="22">
        <v>-2.02</v>
      </c>
      <c r="C506" s="15">
        <f t="shared" si="35"/>
        <v>2.1691693767646781E-2</v>
      </c>
      <c r="D506" s="19">
        <f t="shared" si="33"/>
        <v>0.97830830623235321</v>
      </c>
      <c r="E506" s="20">
        <f t="shared" si="34"/>
        <v>97.830830623235315</v>
      </c>
      <c r="F506" s="28">
        <v>9</v>
      </c>
    </row>
    <row r="507" spans="2:6" x14ac:dyDescent="0.15">
      <c r="B507" s="22">
        <v>-2.0299999999999998</v>
      </c>
      <c r="C507" s="15">
        <f t="shared" si="35"/>
        <v>2.1178269642672266E-2</v>
      </c>
      <c r="D507" s="19">
        <f t="shared" si="33"/>
        <v>0.97882173035732778</v>
      </c>
      <c r="E507" s="20">
        <f t="shared" si="34"/>
        <v>97.882173035732777</v>
      </c>
      <c r="F507" s="28">
        <v>9</v>
      </c>
    </row>
    <row r="508" spans="2:6" x14ac:dyDescent="0.15">
      <c r="B508" s="22">
        <v>-2.04</v>
      </c>
      <c r="C508" s="15">
        <f t="shared" si="35"/>
        <v>2.0675162866070039E-2</v>
      </c>
      <c r="D508" s="19">
        <f t="shared" si="33"/>
        <v>0.97932483713392993</v>
      </c>
      <c r="E508" s="20">
        <f t="shared" si="34"/>
        <v>97.932483713392998</v>
      </c>
      <c r="F508" s="28">
        <v>9</v>
      </c>
    </row>
    <row r="509" spans="2:6" x14ac:dyDescent="0.15">
      <c r="B509" s="22">
        <v>-2.0499999999999998</v>
      </c>
      <c r="C509" s="15">
        <f t="shared" si="35"/>
        <v>2.0182215405704397E-2</v>
      </c>
      <c r="D509" s="19">
        <f t="shared" si="33"/>
        <v>0.97981778459429558</v>
      </c>
      <c r="E509" s="20">
        <f t="shared" si="34"/>
        <v>97.981778459429563</v>
      </c>
      <c r="F509" s="28">
        <v>9</v>
      </c>
    </row>
    <row r="510" spans="2:6" x14ac:dyDescent="0.15">
      <c r="B510" s="22">
        <v>-2.06</v>
      </c>
      <c r="C510" s="15">
        <f t="shared" si="35"/>
        <v>1.9699270409376895E-2</v>
      </c>
      <c r="D510" s="19">
        <f t="shared" si="33"/>
        <v>0.98030072959062309</v>
      </c>
      <c r="E510" s="20">
        <f t="shared" si="34"/>
        <v>98.030072959062309</v>
      </c>
      <c r="F510" s="28">
        <v>9</v>
      </c>
    </row>
    <row r="511" spans="2:6" x14ac:dyDescent="0.15">
      <c r="B511" s="22">
        <v>-2.0699999999999998</v>
      </c>
      <c r="C511" s="15">
        <f t="shared" si="35"/>
        <v>1.9226172227517276E-2</v>
      </c>
      <c r="D511" s="19">
        <f t="shared" si="33"/>
        <v>0.98077382777248268</v>
      </c>
      <c r="E511" s="20">
        <f t="shared" si="34"/>
        <v>98.07738277724826</v>
      </c>
      <c r="F511" s="28">
        <v>9</v>
      </c>
    </row>
    <row r="512" spans="2:6" x14ac:dyDescent="0.15">
      <c r="B512" s="22">
        <v>-2.08</v>
      </c>
      <c r="C512" s="15">
        <f t="shared" si="35"/>
        <v>1.8762766434937749E-2</v>
      </c>
      <c r="D512" s="19">
        <f t="shared" si="33"/>
        <v>0.98123723356506221</v>
      </c>
      <c r="E512" s="20">
        <f t="shared" si="34"/>
        <v>98.123723356506218</v>
      </c>
      <c r="F512" s="28">
        <v>9</v>
      </c>
    </row>
    <row r="513" spans="2:6" x14ac:dyDescent="0.15">
      <c r="B513" s="22">
        <v>-2.09</v>
      </c>
      <c r="C513" s="15">
        <f t="shared" si="35"/>
        <v>1.8308899851658973E-2</v>
      </c>
      <c r="D513" s="19">
        <f t="shared" si="33"/>
        <v>0.98169110014834104</v>
      </c>
      <c r="E513" s="20">
        <f t="shared" si="34"/>
        <v>98.169110014834104</v>
      </c>
      <c r="F513" s="28">
        <v>9</v>
      </c>
    </row>
    <row r="514" spans="2:6" x14ac:dyDescent="0.15">
      <c r="B514" s="22">
        <v>-2.1</v>
      </c>
      <c r="C514" s="15">
        <f t="shared" si="35"/>
        <v>1.7864420562816546E-2</v>
      </c>
      <c r="D514" s="19">
        <f t="shared" si="33"/>
        <v>0.98213557943718344</v>
      </c>
      <c r="E514" s="20">
        <f t="shared" si="34"/>
        <v>98.213557943718342</v>
      </c>
      <c r="F514" s="28">
        <v>9</v>
      </c>
    </row>
    <row r="515" spans="2:6" x14ac:dyDescent="0.15">
      <c r="B515" s="22">
        <v>-2.11</v>
      </c>
      <c r="C515" s="15">
        <f t="shared" si="35"/>
        <v>1.7429177937657091E-2</v>
      </c>
      <c r="D515" s="19">
        <f t="shared" si="33"/>
        <v>0.98257082206234292</v>
      </c>
      <c r="E515" s="20">
        <f t="shared" si="34"/>
        <v>98.257082206234287</v>
      </c>
      <c r="F515" s="28">
        <v>9</v>
      </c>
    </row>
    <row r="516" spans="2:6" x14ac:dyDescent="0.15">
      <c r="B516" s="22">
        <v>-2.12</v>
      </c>
      <c r="C516" s="15">
        <f t="shared" si="35"/>
        <v>1.7003022647632787E-2</v>
      </c>
      <c r="D516" s="19">
        <f t="shared" si="33"/>
        <v>0.98299697735236724</v>
      </c>
      <c r="E516" s="20">
        <f t="shared" si="34"/>
        <v>98.29969773523672</v>
      </c>
      <c r="F516" s="28">
        <v>9</v>
      </c>
    </row>
    <row r="517" spans="2:6" x14ac:dyDescent="0.15">
      <c r="B517" s="22">
        <v>-2.13</v>
      </c>
      <c r="C517" s="15">
        <f t="shared" si="35"/>
        <v>1.6585806683605007E-2</v>
      </c>
      <c r="D517" s="19">
        <f t="shared" si="33"/>
        <v>0.98341419331639501</v>
      </c>
      <c r="E517" s="20">
        <f t="shared" si="34"/>
        <v>98.3414193316395</v>
      </c>
      <c r="F517" s="28">
        <v>9</v>
      </c>
    </row>
    <row r="518" spans="2:6" x14ac:dyDescent="0.15">
      <c r="B518" s="22">
        <v>-2.14</v>
      </c>
      <c r="C518" s="15">
        <f t="shared" si="35"/>
        <v>1.6177383372166076E-2</v>
      </c>
      <c r="D518" s="19">
        <f t="shared" si="33"/>
        <v>0.98382261662783388</v>
      </c>
      <c r="E518" s="20">
        <f t="shared" si="34"/>
        <v>98.382261662783392</v>
      </c>
      <c r="F518" s="28">
        <v>9</v>
      </c>
    </row>
    <row r="519" spans="2:6" x14ac:dyDescent="0.15">
      <c r="B519" s="22">
        <v>-2.15</v>
      </c>
      <c r="C519" s="15">
        <f t="shared" si="35"/>
        <v>1.5777607391090503E-2</v>
      </c>
      <c r="D519" s="19">
        <f t="shared" si="33"/>
        <v>0.98422239260890954</v>
      </c>
      <c r="E519" s="20">
        <f t="shared" si="34"/>
        <v>98.422239260890947</v>
      </c>
      <c r="F519" s="28">
        <v>9</v>
      </c>
    </row>
    <row r="520" spans="2:6" x14ac:dyDescent="0.15">
      <c r="B520" s="22">
        <v>-2.16</v>
      </c>
      <c r="C520" s="15">
        <f t="shared" si="35"/>
        <v>1.538633478392545E-2</v>
      </c>
      <c r="D520" s="19">
        <f t="shared" si="33"/>
        <v>0.98461366521607452</v>
      </c>
      <c r="E520" s="20">
        <f t="shared" si="34"/>
        <v>98.461366521607445</v>
      </c>
      <c r="F520" s="28">
        <v>9</v>
      </c>
    </row>
    <row r="521" spans="2:6" x14ac:dyDescent="0.15">
      <c r="B521" s="22">
        <v>-2.17</v>
      </c>
      <c r="C521" s="15">
        <f t="shared" si="35"/>
        <v>1.5003422973732208E-2</v>
      </c>
      <c r="D521" s="19">
        <f t="shared" si="33"/>
        <v>0.98499657702626775</v>
      </c>
      <c r="E521" s="20">
        <f t="shared" si="34"/>
        <v>98.499657702626777</v>
      </c>
      <c r="F521" s="28">
        <v>9</v>
      </c>
    </row>
    <row r="522" spans="2:6" x14ac:dyDescent="0.15">
      <c r="B522" s="22">
        <v>-2.1800000000000002</v>
      </c>
      <c r="C522" s="15">
        <f t="shared" si="35"/>
        <v>1.4628730775989252E-2</v>
      </c>
      <c r="D522" s="19">
        <f t="shared" si="33"/>
        <v>0.98537126922401075</v>
      </c>
      <c r="E522" s="20">
        <f t="shared" si="34"/>
        <v>98.537126922401072</v>
      </c>
      <c r="F522" s="28">
        <v>9</v>
      </c>
    </row>
    <row r="523" spans="2:6" x14ac:dyDescent="0.15">
      <c r="B523" s="22">
        <v>-2.19</v>
      </c>
      <c r="C523" s="15">
        <f t="shared" si="35"/>
        <v>1.4262118410668875E-2</v>
      </c>
      <c r="D523" s="19">
        <f t="shared" si="33"/>
        <v>0.98573788158933118</v>
      </c>
      <c r="E523" s="20">
        <f t="shared" si="34"/>
        <v>98.573788158933112</v>
      </c>
      <c r="F523" s="28">
        <v>9</v>
      </c>
    </row>
    <row r="524" spans="2:6" x14ac:dyDescent="0.15">
      <c r="B524" s="22">
        <v>-2.2000000000000002</v>
      </c>
      <c r="C524" s="15">
        <f t="shared" si="35"/>
        <v>1.3903447513498597E-2</v>
      </c>
      <c r="D524" s="19">
        <f t="shared" si="33"/>
        <v>0.98609655248650141</v>
      </c>
      <c r="E524" s="20">
        <f t="shared" si="34"/>
        <v>98.609655248650142</v>
      </c>
      <c r="F524" s="28">
        <v>9</v>
      </c>
    </row>
    <row r="525" spans="2:6" x14ac:dyDescent="0.15">
      <c r="B525" s="22">
        <v>-2.21</v>
      </c>
      <c r="C525" s="15">
        <f t="shared" si="35"/>
        <v>1.3552581146419981E-2</v>
      </c>
      <c r="D525" s="19">
        <f t="shared" si="33"/>
        <v>0.98644741885358</v>
      </c>
      <c r="E525" s="20">
        <f t="shared" si="34"/>
        <v>98.644741885358002</v>
      </c>
      <c r="F525" s="28">
        <v>9</v>
      </c>
    </row>
    <row r="526" spans="2:6" x14ac:dyDescent="0.15">
      <c r="B526" s="22">
        <v>-2.2200000000000002</v>
      </c>
      <c r="C526" s="15">
        <f t="shared" si="35"/>
        <v>1.3209383807256267E-2</v>
      </c>
      <c r="D526" s="19">
        <f t="shared" si="33"/>
        <v>0.98679061619274377</v>
      </c>
      <c r="E526" s="20">
        <f t="shared" si="34"/>
        <v>98.679061619274378</v>
      </c>
      <c r="F526" s="28">
        <v>9</v>
      </c>
    </row>
    <row r="527" spans="2:6" x14ac:dyDescent="0.15">
      <c r="B527" s="22">
        <v>-2.23</v>
      </c>
      <c r="C527" s="15">
        <f t="shared" si="35"/>
        <v>1.287372143860201E-2</v>
      </c>
      <c r="D527" s="19">
        <f t="shared" si="33"/>
        <v>0.98712627856139801</v>
      </c>
      <c r="E527" s="20">
        <f t="shared" si="34"/>
        <v>98.712627856139804</v>
      </c>
      <c r="F527" s="28">
        <v>9</v>
      </c>
    </row>
    <row r="528" spans="2:6" x14ac:dyDescent="0.15">
      <c r="B528" s="22">
        <v>-2.2400000000000002</v>
      </c>
      <c r="C528" s="15">
        <f t="shared" si="35"/>
        <v>1.2545461435946561E-2</v>
      </c>
      <c r="D528" s="19">
        <f t="shared" si="33"/>
        <v>0.98745453856405341</v>
      </c>
      <c r="E528" s="20">
        <f t="shared" si="34"/>
        <v>98.745453856405334</v>
      </c>
      <c r="F528" s="28">
        <v>9</v>
      </c>
    </row>
    <row r="529" spans="2:6" x14ac:dyDescent="0.15">
      <c r="B529" s="22">
        <v>-2.25</v>
      </c>
      <c r="C529" s="15">
        <f t="shared" si="35"/>
        <v>1.2224472655044696E-2</v>
      </c>
      <c r="D529" s="19">
        <f t="shared" si="33"/>
        <v>0.98777552734495533</v>
      </c>
      <c r="E529" s="20">
        <f t="shared" si="34"/>
        <v>98.777552734495529</v>
      </c>
      <c r="F529" s="28">
        <v>9</v>
      </c>
    </row>
    <row r="530" spans="2:6" x14ac:dyDescent="0.15">
      <c r="B530" s="22">
        <v>-2.2599999999999998</v>
      </c>
      <c r="C530" s="15">
        <f t="shared" si="35"/>
        <v>1.1910625418547064E-2</v>
      </c>
      <c r="D530" s="19">
        <f t="shared" si="33"/>
        <v>0.98808937458145296</v>
      </c>
      <c r="E530" s="20">
        <f t="shared" si="34"/>
        <v>98.808937458145294</v>
      </c>
      <c r="F530" s="28">
        <v>9</v>
      </c>
    </row>
    <row r="531" spans="2:6" x14ac:dyDescent="0.15">
      <c r="B531" s="22">
        <v>-2.27</v>
      </c>
      <c r="C531" s="15">
        <f t="shared" si="35"/>
        <v>1.1603791521903535E-2</v>
      </c>
      <c r="D531" s="19">
        <f t="shared" si="33"/>
        <v>0.98839620847809651</v>
      </c>
      <c r="E531" s="20">
        <f t="shared" si="34"/>
        <v>98.839620847809655</v>
      </c>
      <c r="F531" s="28">
        <v>9</v>
      </c>
    </row>
    <row r="532" spans="2:6" x14ac:dyDescent="0.15">
      <c r="B532" s="22">
        <v>-2.2799999999999998</v>
      </c>
      <c r="C532" s="15">
        <f t="shared" si="35"/>
        <v>1.1303844238552791E-2</v>
      </c>
      <c r="D532" s="19">
        <f t="shared" si="33"/>
        <v>0.9886961557614472</v>
      </c>
      <c r="E532" s="20">
        <f t="shared" si="34"/>
        <v>98.869615576144724</v>
      </c>
      <c r="F532" s="28">
        <v>9</v>
      </c>
    </row>
    <row r="533" spans="2:6" x14ac:dyDescent="0.15">
      <c r="B533" s="22">
        <v>-2.29</v>
      </c>
      <c r="C533" s="15">
        <f t="shared" si="35"/>
        <v>1.1010658324411384E-2</v>
      </c>
      <c r="D533" s="19">
        <f t="shared" si="33"/>
        <v>0.98898934167558861</v>
      </c>
      <c r="E533" s="20">
        <f t="shared" si="34"/>
        <v>98.898934167558863</v>
      </c>
      <c r="F533" s="28">
        <v>9</v>
      </c>
    </row>
    <row r="534" spans="2:6" x14ac:dyDescent="0.15">
      <c r="B534" s="22">
        <v>-2.2999999999999998</v>
      </c>
      <c r="C534" s="15">
        <f t="shared" si="35"/>
        <v>1.0724110021675811E-2</v>
      </c>
      <c r="D534" s="19">
        <f t="shared" si="33"/>
        <v>0.98927588997832416</v>
      </c>
      <c r="E534" s="20">
        <f t="shared" si="34"/>
        <v>98.927588997832416</v>
      </c>
      <c r="F534" s="28">
        <v>9</v>
      </c>
    </row>
    <row r="535" spans="2:6" x14ac:dyDescent="0.15">
      <c r="B535" s="22">
        <v>-2.31</v>
      </c>
      <c r="C535" s="15">
        <f t="shared" si="35"/>
        <v>1.0444077061951081E-2</v>
      </c>
      <c r="D535" s="19">
        <f t="shared" si="33"/>
        <v>0.98955592293804895</v>
      </c>
      <c r="E535" s="20">
        <f t="shared" si="34"/>
        <v>98.955592293804898</v>
      </c>
      <c r="F535" s="28">
        <v>9</v>
      </c>
    </row>
    <row r="536" spans="2:6" x14ac:dyDescent="0.15">
      <c r="B536" s="22">
        <v>-2.3199999999999998</v>
      </c>
      <c r="C536" s="15">
        <f t="shared" si="35"/>
        <v>1.0170438668719676E-2</v>
      </c>
      <c r="D536" s="19">
        <f t="shared" si="33"/>
        <v>0.98982956133128031</v>
      </c>
      <c r="E536" s="20">
        <f t="shared" si="34"/>
        <v>98.982956133128027</v>
      </c>
      <c r="F536" s="28">
        <v>9</v>
      </c>
    </row>
    <row r="537" spans="2:6" x14ac:dyDescent="0.15">
      <c r="B537" s="22">
        <v>-2.33</v>
      </c>
      <c r="C537" s="15">
        <f t="shared" si="35"/>
        <v>9.9030755591642435E-3</v>
      </c>
      <c r="D537" s="19">
        <f t="shared" si="33"/>
        <v>0.99009692444083575</v>
      </c>
      <c r="E537" s="20">
        <f t="shared" si="34"/>
        <v>99.009692444083569</v>
      </c>
      <c r="F537" s="28">
        <v>9</v>
      </c>
    </row>
    <row r="538" spans="2:6" x14ac:dyDescent="0.15">
      <c r="B538" s="22">
        <v>-2.34</v>
      </c>
      <c r="C538" s="15">
        <f t="shared" si="35"/>
        <v>9.6418699453583289E-3</v>
      </c>
      <c r="D538" s="19">
        <f t="shared" si="33"/>
        <v>0.99035813005464168</v>
      </c>
      <c r="E538" s="20">
        <f t="shared" si="34"/>
        <v>99.035813005464163</v>
      </c>
      <c r="F538" s="28">
        <v>9</v>
      </c>
    </row>
    <row r="539" spans="2:6" x14ac:dyDescent="0.15">
      <c r="B539" s="22">
        <v>-2.35</v>
      </c>
      <c r="C539" s="15">
        <f t="shared" si="35"/>
        <v>9.3867055348385697E-3</v>
      </c>
      <c r="D539" s="19">
        <f t="shared" si="33"/>
        <v>0.99061329446516144</v>
      </c>
      <c r="E539" s="20">
        <f t="shared" si="34"/>
        <v>99.06132944651614</v>
      </c>
      <c r="F539" s="28">
        <v>9</v>
      </c>
    </row>
    <row r="540" spans="2:6" x14ac:dyDescent="0.15">
      <c r="B540" s="22">
        <v>-2.36</v>
      </c>
      <c r="C540" s="15">
        <f t="shared" si="35"/>
        <v>9.1374675305726672E-3</v>
      </c>
      <c r="D540" s="19">
        <f t="shared" si="33"/>
        <v>0.99086253246942735</v>
      </c>
      <c r="E540" s="20">
        <f t="shared" si="34"/>
        <v>99.086253246942732</v>
      </c>
      <c r="F540" s="28">
        <v>9</v>
      </c>
    </row>
    <row r="541" spans="2:6" x14ac:dyDescent="0.15">
      <c r="B541" s="22">
        <v>-2.37</v>
      </c>
      <c r="C541" s="15">
        <f t="shared" si="35"/>
        <v>8.8940426303367719E-3</v>
      </c>
      <c r="D541" s="19">
        <f t="shared" si="33"/>
        <v>0.99110595736966323</v>
      </c>
      <c r="E541" s="20">
        <f t="shared" si="34"/>
        <v>99.110595736966317</v>
      </c>
      <c r="F541" s="28">
        <v>9</v>
      </c>
    </row>
    <row r="542" spans="2:6" x14ac:dyDescent="0.15">
      <c r="B542" s="22">
        <v>-2.38</v>
      </c>
      <c r="C542" s="15">
        <f t="shared" si="35"/>
        <v>8.6563190255165429E-3</v>
      </c>
      <c r="D542" s="19">
        <f t="shared" si="33"/>
        <v>0.99134368097448344</v>
      </c>
      <c r="E542" s="20">
        <f t="shared" si="34"/>
        <v>99.134368097448345</v>
      </c>
      <c r="F542" s="28">
        <v>9</v>
      </c>
    </row>
    <row r="543" spans="2:6" x14ac:dyDescent="0.15">
      <c r="B543" s="22">
        <v>-2.39</v>
      </c>
      <c r="C543" s="15">
        <f t="shared" si="35"/>
        <v>8.4241863993456869E-3</v>
      </c>
      <c r="D543" s="19">
        <f t="shared" si="33"/>
        <v>0.99157581360065428</v>
      </c>
      <c r="E543" s="20">
        <f t="shared" si="34"/>
        <v>99.157581360065421</v>
      </c>
      <c r="F543" s="28">
        <v>9</v>
      </c>
    </row>
    <row r="544" spans="2:6" x14ac:dyDescent="0.15">
      <c r="B544" s="22">
        <v>-2.4</v>
      </c>
      <c r="C544" s="15">
        <f t="shared" si="35"/>
        <v>8.1975359245961311E-3</v>
      </c>
      <c r="D544" s="19">
        <f t="shared" si="33"/>
        <v>0.99180246407540384</v>
      </c>
      <c r="E544" s="20">
        <f t="shared" si="34"/>
        <v>99.18024640754038</v>
      </c>
      <c r="F544" s="28">
        <v>9</v>
      </c>
    </row>
    <row r="545" spans="2:6" x14ac:dyDescent="0.15">
      <c r="B545" s="22">
        <v>-2.41</v>
      </c>
      <c r="C545" s="15">
        <f t="shared" si="35"/>
        <v>7.9762602607337217E-3</v>
      </c>
      <c r="D545" s="19">
        <f t="shared" si="33"/>
        <v>0.99202373973926627</v>
      </c>
      <c r="E545" s="20">
        <f t="shared" si="34"/>
        <v>99.202373973926626</v>
      </c>
      <c r="F545" s="28">
        <v>9</v>
      </c>
    </row>
    <row r="546" spans="2:6" x14ac:dyDescent="0.15">
      <c r="B546" s="22">
        <v>-2.42</v>
      </c>
      <c r="C546" s="15">
        <f t="shared" si="35"/>
        <v>7.7602535505536425E-3</v>
      </c>
      <c r="D546" s="19">
        <f t="shared" si="33"/>
        <v>0.99223974644944635</v>
      </c>
      <c r="E546" s="20">
        <f t="shared" si="34"/>
        <v>99.223974644944633</v>
      </c>
      <c r="F546" s="28">
        <v>9</v>
      </c>
    </row>
    <row r="547" spans="2:6" x14ac:dyDescent="0.15">
      <c r="B547" s="22">
        <v>-2.4300000000000002</v>
      </c>
      <c r="C547" s="15">
        <f t="shared" si="35"/>
        <v>7.5494114163091978E-3</v>
      </c>
      <c r="D547" s="19">
        <f t="shared" si="33"/>
        <v>0.99245058858369084</v>
      </c>
      <c r="E547" s="20">
        <f t="shared" si="34"/>
        <v>99.245058858369077</v>
      </c>
      <c r="F547" s="28">
        <v>9</v>
      </c>
    </row>
    <row r="548" spans="2:6" x14ac:dyDescent="0.15">
      <c r="B548" s="22">
        <v>-2.44</v>
      </c>
      <c r="C548" s="15">
        <f t="shared" si="35"/>
        <v>7.3436309553483459E-3</v>
      </c>
      <c r="D548" s="19">
        <f t="shared" si="33"/>
        <v>0.99265636904465171</v>
      </c>
      <c r="E548" s="20">
        <f t="shared" si="34"/>
        <v>99.265636904465168</v>
      </c>
      <c r="F548" s="28">
        <v>9</v>
      </c>
    </row>
    <row r="549" spans="2:6" x14ac:dyDescent="0.15">
      <c r="B549" s="22">
        <v>-2.4500000000000002</v>
      </c>
      <c r="C549" s="15">
        <f t="shared" si="35"/>
        <v>7.1428107352714144E-3</v>
      </c>
      <c r="D549" s="19">
        <f t="shared" si="33"/>
        <v>0.99285718926472855</v>
      </c>
      <c r="E549" s="20">
        <f t="shared" si="34"/>
        <v>99.285718926472853</v>
      </c>
      <c r="F549" s="28">
        <v>9</v>
      </c>
    </row>
    <row r="550" spans="2:6" x14ac:dyDescent="0.15">
      <c r="B550" s="22">
        <v>-2.46</v>
      </c>
      <c r="C550" s="15">
        <f t="shared" si="35"/>
        <v>6.9468507886243092E-3</v>
      </c>
      <c r="D550" s="19">
        <f t="shared" si="33"/>
        <v>0.99305314921137566</v>
      </c>
      <c r="E550" s="20">
        <f t="shared" si="34"/>
        <v>99.305314921137565</v>
      </c>
      <c r="F550" s="28">
        <v>9</v>
      </c>
    </row>
    <row r="551" spans="2:6" x14ac:dyDescent="0.15">
      <c r="B551" s="22">
        <v>-2.4700000000000002</v>
      </c>
      <c r="C551" s="15">
        <f t="shared" si="35"/>
        <v>6.7556526071406459E-3</v>
      </c>
      <c r="D551" s="19">
        <f t="shared" si="33"/>
        <v>0.99324434739285938</v>
      </c>
      <c r="E551" s="20">
        <f t="shared" si="34"/>
        <v>99.324434739285934</v>
      </c>
      <c r="F551" s="28">
        <v>9</v>
      </c>
    </row>
    <row r="552" spans="2:6" x14ac:dyDescent="0.15">
      <c r="B552" s="22">
        <v>-2.48</v>
      </c>
      <c r="C552" s="15">
        <f t="shared" si="35"/>
        <v>6.569119135546763E-3</v>
      </c>
      <c r="D552" s="19">
        <f t="shared" si="33"/>
        <v>0.99343088086445319</v>
      </c>
      <c r="E552" s="20">
        <f t="shared" si="34"/>
        <v>99.34308808644532</v>
      </c>
      <c r="F552" s="28">
        <v>9</v>
      </c>
    </row>
    <row r="553" spans="2:6" x14ac:dyDescent="0.15">
      <c r="B553" s="22">
        <v>-2.4900000000000002</v>
      </c>
      <c r="C553" s="15">
        <f t="shared" si="35"/>
        <v>6.3871547649431704E-3</v>
      </c>
      <c r="D553" s="19">
        <f t="shared" si="33"/>
        <v>0.99361284523505677</v>
      </c>
      <c r="E553" s="20">
        <f t="shared" si="34"/>
        <v>99.361284523505674</v>
      </c>
      <c r="F553" s="28">
        <v>9</v>
      </c>
    </row>
    <row r="554" spans="2:6" x14ac:dyDescent="0.15">
      <c r="B554" s="22">
        <v>-2.5</v>
      </c>
      <c r="C554" s="15">
        <f t="shared" si="35"/>
        <v>6.2096653257761331E-3</v>
      </c>
      <c r="D554" s="19">
        <f t="shared" si="33"/>
        <v>0.99379033467422384</v>
      </c>
      <c r="E554" s="20">
        <f t="shared" si="34"/>
        <v>99.379033467422389</v>
      </c>
      <c r="F554" s="28">
        <v>9</v>
      </c>
    </row>
    <row r="555" spans="2:6" x14ac:dyDescent="0.15">
      <c r="B555" s="22">
        <v>-2.5099999999999998</v>
      </c>
      <c r="C555" s="15">
        <f t="shared" si="35"/>
        <v>6.0365580804126653E-3</v>
      </c>
      <c r="D555" s="19">
        <f t="shared" si="33"/>
        <v>0.9939634419195873</v>
      </c>
      <c r="E555" s="20">
        <f t="shared" si="34"/>
        <v>99.396344191958732</v>
      </c>
      <c r="F555" s="28">
        <v>9</v>
      </c>
    </row>
    <row r="556" spans="2:6" x14ac:dyDescent="0.15">
      <c r="B556" s="22">
        <v>-2.52</v>
      </c>
      <c r="C556" s="15">
        <f t="shared" si="35"/>
        <v>5.8677417153325615E-3</v>
      </c>
      <c r="D556" s="19">
        <f t="shared" si="33"/>
        <v>0.99413225828466745</v>
      </c>
      <c r="E556" s="20">
        <f t="shared" si="34"/>
        <v>99.41322582846675</v>
      </c>
      <c r="F556" s="28">
        <v>9</v>
      </c>
    </row>
    <row r="557" spans="2:6" x14ac:dyDescent="0.15">
      <c r="B557" s="22">
        <v>-2.5299999999999998</v>
      </c>
      <c r="C557" s="15">
        <f t="shared" si="35"/>
        <v>5.7031263329506993E-3</v>
      </c>
      <c r="D557" s="19">
        <f t="shared" si="33"/>
        <v>0.99429687366704933</v>
      </c>
      <c r="E557" s="20">
        <f t="shared" si="34"/>
        <v>99.42968736670494</v>
      </c>
      <c r="F557" s="28">
        <v>9</v>
      </c>
    </row>
    <row r="558" spans="2:6" x14ac:dyDescent="0.15">
      <c r="B558" s="22">
        <v>-2.54</v>
      </c>
      <c r="C558" s="15">
        <f t="shared" si="35"/>
        <v>5.5426234430825993E-3</v>
      </c>
      <c r="D558" s="19">
        <f t="shared" si="33"/>
        <v>0.99445737655691735</v>
      </c>
      <c r="E558" s="20">
        <f t="shared" si="34"/>
        <v>99.44573765569173</v>
      </c>
      <c r="F558" s="28">
        <v>9</v>
      </c>
    </row>
    <row r="559" spans="2:6" x14ac:dyDescent="0.15">
      <c r="B559" s="22">
        <v>-2.5499999999999998</v>
      </c>
      <c r="C559" s="15">
        <f t="shared" si="35"/>
        <v>5.3861459540666869E-3</v>
      </c>
      <c r="D559" s="19">
        <f t="shared" si="33"/>
        <v>0.99461385404593328</v>
      </c>
      <c r="E559" s="20">
        <f t="shared" si="34"/>
        <v>99.461385404593329</v>
      </c>
      <c r="F559" s="28">
        <v>9</v>
      </c>
    </row>
    <row r="560" spans="2:6" x14ac:dyDescent="0.15">
      <c r="B560" s="22">
        <v>-2.56</v>
      </c>
      <c r="C560" s="15">
        <f t="shared" si="35"/>
        <v>5.2336081635557816E-3</v>
      </c>
      <c r="D560" s="19">
        <f t="shared" si="33"/>
        <v>0.99476639183644422</v>
      </c>
      <c r="E560" s="20">
        <f t="shared" si="34"/>
        <v>99.476639183644423</v>
      </c>
      <c r="F560" s="28">
        <v>9</v>
      </c>
    </row>
    <row r="561" spans="2:6" x14ac:dyDescent="0.15">
      <c r="B561" s="22">
        <v>-2.57</v>
      </c>
      <c r="C561" s="15">
        <f t="shared" si="35"/>
        <v>5.0849257489910355E-3</v>
      </c>
      <c r="D561" s="19">
        <f t="shared" si="33"/>
        <v>0.994915074251009</v>
      </c>
      <c r="E561" s="20">
        <f t="shared" si="34"/>
        <v>99.491507425100906</v>
      </c>
      <c r="F561" s="28">
        <v>9</v>
      </c>
    </row>
    <row r="562" spans="2:6" x14ac:dyDescent="0.15">
      <c r="B562" s="22">
        <v>-2.58</v>
      </c>
      <c r="C562" s="15">
        <f t="shared" si="35"/>
        <v>4.9400157577706438E-3</v>
      </c>
      <c r="D562" s="19">
        <f t="shared" si="33"/>
        <v>0.99505998424222941</v>
      </c>
      <c r="E562" s="20">
        <f t="shared" si="34"/>
        <v>99.505998424222938</v>
      </c>
      <c r="F562" s="28">
        <v>9</v>
      </c>
    </row>
    <row r="563" spans="2:6" x14ac:dyDescent="0.15">
      <c r="B563" s="22">
        <v>-2.59</v>
      </c>
      <c r="C563" s="15">
        <f t="shared" si="35"/>
        <v>4.7987965971261785E-3</v>
      </c>
      <c r="D563" s="19">
        <f t="shared" si="33"/>
        <v>0.99520120340287377</v>
      </c>
      <c r="E563" s="20">
        <f t="shared" si="34"/>
        <v>99.520120340287377</v>
      </c>
      <c r="F563" s="28">
        <v>9</v>
      </c>
    </row>
    <row r="564" spans="2:6" x14ac:dyDescent="0.15">
      <c r="B564" s="22">
        <v>-2.6</v>
      </c>
      <c r="C564" s="15">
        <f t="shared" si="35"/>
        <v>4.6611880237187476E-3</v>
      </c>
      <c r="D564" s="19">
        <f t="shared" si="33"/>
        <v>0.99533881197628127</v>
      </c>
      <c r="E564" s="20">
        <f t="shared" si="34"/>
        <v>99.533881197628133</v>
      </c>
      <c r="F564" s="28">
        <v>9</v>
      </c>
    </row>
    <row r="565" spans="2:6" x14ac:dyDescent="0.15">
      <c r="B565" s="22">
        <v>-2.61</v>
      </c>
      <c r="C565" s="15">
        <f t="shared" si="35"/>
        <v>4.5271111329673241E-3</v>
      </c>
      <c r="D565" s="19">
        <f t="shared" si="33"/>
        <v>0.99547288886703267</v>
      </c>
      <c r="E565" s="20">
        <f t="shared" si="34"/>
        <v>99.547288886703271</v>
      </c>
      <c r="F565" s="28">
        <v>9</v>
      </c>
    </row>
    <row r="566" spans="2:6" x14ac:dyDescent="0.15">
      <c r="B566" s="22">
        <v>-2.62</v>
      </c>
      <c r="C566" s="15">
        <f t="shared" si="35"/>
        <v>4.3964883481213092E-3</v>
      </c>
      <c r="D566" s="19">
        <f t="shared" si="33"/>
        <v>0.99560351165187866</v>
      </c>
      <c r="E566" s="20">
        <f t="shared" si="34"/>
        <v>99.560351165187868</v>
      </c>
      <c r="F566" s="28">
        <v>9</v>
      </c>
    </row>
    <row r="567" spans="2:6" x14ac:dyDescent="0.15">
      <c r="B567" s="22">
        <v>-2.63</v>
      </c>
      <c r="C567" s="15">
        <f t="shared" si="35"/>
        <v>4.2692434090893508E-3</v>
      </c>
      <c r="D567" s="19">
        <f t="shared" si="33"/>
        <v>0.9957307565909107</v>
      </c>
      <c r="E567" s="20">
        <f t="shared" si="34"/>
        <v>99.573075659091074</v>
      </c>
      <c r="F567" s="28">
        <v>9</v>
      </c>
    </row>
    <row r="568" spans="2:6" x14ac:dyDescent="0.15">
      <c r="B568" s="22">
        <v>-2.64</v>
      </c>
      <c r="C568" s="15">
        <f t="shared" si="35"/>
        <v>4.1453013610360367E-3</v>
      </c>
      <c r="D568" s="19">
        <f t="shared" ref="D568:D604" si="36">SUM(1-C568)</f>
        <v>0.99585469863896392</v>
      </c>
      <c r="E568" s="20">
        <f t="shared" ref="E568:E604" si="37">SUM(D568*100)</f>
        <v>99.585469863896392</v>
      </c>
      <c r="F568" s="28">
        <v>9</v>
      </c>
    </row>
    <row r="569" spans="2:6" x14ac:dyDescent="0.15">
      <c r="B569" s="22">
        <v>-2.65</v>
      </c>
      <c r="C569" s="15">
        <f t="shared" ref="C569:C604" si="38">NORMDIST(B569,0,1,1)</f>
        <v>4.0245885427583044E-3</v>
      </c>
      <c r="D569" s="19">
        <f t="shared" si="36"/>
        <v>0.99597541145724167</v>
      </c>
      <c r="E569" s="20">
        <f t="shared" si="37"/>
        <v>99.597541145724165</v>
      </c>
      <c r="F569" s="28">
        <v>9</v>
      </c>
    </row>
    <row r="570" spans="2:6" x14ac:dyDescent="0.15">
      <c r="B570" s="22">
        <v>-2.66</v>
      </c>
      <c r="C570" s="15">
        <f t="shared" si="38"/>
        <v>3.9070325748527717E-3</v>
      </c>
      <c r="D570" s="19">
        <f t="shared" si="36"/>
        <v>0.99609296742514719</v>
      </c>
      <c r="E570" s="20">
        <f t="shared" si="37"/>
        <v>99.609296742514715</v>
      </c>
      <c r="F570" s="28">
        <v>9</v>
      </c>
    </row>
    <row r="571" spans="2:6" x14ac:dyDescent="0.15">
      <c r="B571" s="22">
        <v>-2.67</v>
      </c>
      <c r="C571" s="15">
        <f t="shared" si="38"/>
        <v>3.7925623476854869E-3</v>
      </c>
      <c r="D571" s="19">
        <f t="shared" si="36"/>
        <v>0.99620743765231456</v>
      </c>
      <c r="E571" s="20">
        <f t="shared" si="37"/>
        <v>99.620743765231452</v>
      </c>
      <c r="F571" s="28">
        <v>9</v>
      </c>
    </row>
    <row r="572" spans="2:6" x14ac:dyDescent="0.15">
      <c r="B572" s="22">
        <v>-2.68</v>
      </c>
      <c r="C572" s="15">
        <f t="shared" si="38"/>
        <v>3.6811080091749787E-3</v>
      </c>
      <c r="D572" s="19">
        <f t="shared" si="36"/>
        <v>0.99631889199082502</v>
      </c>
      <c r="E572" s="20">
        <f t="shared" si="37"/>
        <v>99.631889199082508</v>
      </c>
      <c r="F572" s="28">
        <v>9</v>
      </c>
    </row>
    <row r="573" spans="2:6" x14ac:dyDescent="0.15">
      <c r="B573" s="22">
        <v>-2.69</v>
      </c>
      <c r="C573" s="15">
        <f t="shared" si="38"/>
        <v>3.5726009523997363E-3</v>
      </c>
      <c r="D573" s="19">
        <f t="shared" si="36"/>
        <v>0.99642739904760025</v>
      </c>
      <c r="E573" s="20">
        <f t="shared" si="37"/>
        <v>99.64273990476002</v>
      </c>
      <c r="F573" s="28">
        <v>9</v>
      </c>
    </row>
    <row r="574" spans="2:6" x14ac:dyDescent="0.15">
      <c r="B574" s="22">
        <v>-2.7</v>
      </c>
      <c r="C574" s="15">
        <f t="shared" si="38"/>
        <v>3.4669738030406643E-3</v>
      </c>
      <c r="D574" s="19">
        <f t="shared" si="36"/>
        <v>0.99653302619695938</v>
      </c>
      <c r="E574" s="20">
        <f t="shared" si="37"/>
        <v>99.653302619695936</v>
      </c>
      <c r="F574" s="28">
        <v>9</v>
      </c>
    </row>
    <row r="575" spans="2:6" x14ac:dyDescent="0.15">
      <c r="B575" s="22">
        <v>-2.71</v>
      </c>
      <c r="C575" s="15">
        <f t="shared" si="38"/>
        <v>3.3641604066691941E-3</v>
      </c>
      <c r="D575" s="19">
        <f t="shared" si="36"/>
        <v>0.9966358395933308</v>
      </c>
      <c r="E575" s="20">
        <f t="shared" si="37"/>
        <v>99.663583959333081</v>
      </c>
      <c r="F575" s="28">
        <v>9</v>
      </c>
    </row>
    <row r="576" spans="2:6" x14ac:dyDescent="0.15">
      <c r="B576" s="22">
        <v>-2.72</v>
      </c>
      <c r="C576" s="15">
        <f t="shared" si="38"/>
        <v>3.2640958158913066E-3</v>
      </c>
      <c r="D576" s="19">
        <f t="shared" si="36"/>
        <v>0.99673590418410873</v>
      </c>
      <c r="E576" s="20">
        <f t="shared" si="37"/>
        <v>99.673590418410868</v>
      </c>
      <c r="F576" s="28">
        <v>9</v>
      </c>
    </row>
    <row r="577" spans="2:6" x14ac:dyDescent="0.15">
      <c r="B577" s="22">
        <v>-2.73</v>
      </c>
      <c r="C577" s="15">
        <f t="shared" si="38"/>
        <v>3.1667162773577947E-3</v>
      </c>
      <c r="D577" s="19">
        <f t="shared" si="36"/>
        <v>0.99683328372264224</v>
      </c>
      <c r="E577" s="20">
        <f t="shared" si="37"/>
        <v>99.683328372264228</v>
      </c>
      <c r="F577" s="28">
        <v>9</v>
      </c>
    </row>
    <row r="578" spans="2:6" x14ac:dyDescent="0.15">
      <c r="B578" s="22">
        <v>-2.74</v>
      </c>
      <c r="C578" s="15">
        <f t="shared" si="38"/>
        <v>3.071959218650487E-3</v>
      </c>
      <c r="D578" s="19">
        <f t="shared" si="36"/>
        <v>0.99692804078134956</v>
      </c>
      <c r="E578" s="20">
        <f t="shared" si="37"/>
        <v>99.692804078134955</v>
      </c>
      <c r="F578" s="28">
        <v>9</v>
      </c>
    </row>
    <row r="579" spans="2:6" x14ac:dyDescent="0.15">
      <c r="B579" s="22">
        <v>-2.75</v>
      </c>
      <c r="C579" s="15">
        <f t="shared" si="38"/>
        <v>2.9797632350545551E-3</v>
      </c>
      <c r="D579" s="19">
        <f t="shared" si="36"/>
        <v>0.99702023676494544</v>
      </c>
      <c r="E579" s="20">
        <f t="shared" si="37"/>
        <v>99.702023676494548</v>
      </c>
      <c r="F579" s="28">
        <v>9</v>
      </c>
    </row>
    <row r="580" spans="2:6" x14ac:dyDescent="0.15">
      <c r="B580" s="22">
        <v>-2.76</v>
      </c>
      <c r="C580" s="15">
        <f t="shared" si="38"/>
        <v>2.890068076226146E-3</v>
      </c>
      <c r="D580" s="19">
        <f t="shared" si="36"/>
        <v>0.99710993192377384</v>
      </c>
      <c r="E580" s="20">
        <f t="shared" si="37"/>
        <v>99.710993192377387</v>
      </c>
      <c r="F580" s="28">
        <v>9</v>
      </c>
    </row>
    <row r="581" spans="2:6" x14ac:dyDescent="0.15">
      <c r="B581" s="22">
        <v>-2.77</v>
      </c>
      <c r="C581" s="15">
        <f t="shared" si="38"/>
        <v>2.8028146327650242E-3</v>
      </c>
      <c r="D581" s="19">
        <f t="shared" si="36"/>
        <v>0.99719718536723501</v>
      </c>
      <c r="E581" s="20">
        <f t="shared" si="37"/>
        <v>99.719718536723505</v>
      </c>
      <c r="F581" s="28">
        <v>9</v>
      </c>
    </row>
    <row r="582" spans="2:6" x14ac:dyDescent="0.15">
      <c r="B582" s="22">
        <v>-2.78</v>
      </c>
      <c r="C582" s="15">
        <f t="shared" si="38"/>
        <v>2.7179449227012573E-3</v>
      </c>
      <c r="D582" s="19">
        <f t="shared" si="36"/>
        <v>0.99728205507729872</v>
      </c>
      <c r="E582" s="20">
        <f t="shared" si="37"/>
        <v>99.728205507729868</v>
      </c>
      <c r="F582" s="28">
        <v>9</v>
      </c>
    </row>
    <row r="583" spans="2:6" x14ac:dyDescent="0.15">
      <c r="B583" s="22">
        <v>-2.79</v>
      </c>
      <c r="C583" s="15">
        <f t="shared" si="38"/>
        <v>2.6354020779049505E-3</v>
      </c>
      <c r="D583" s="19">
        <f t="shared" si="36"/>
        <v>0.99736459792209509</v>
      </c>
      <c r="E583" s="20">
        <f t="shared" si="37"/>
        <v>99.736459792209502</v>
      </c>
      <c r="F583" s="28">
        <v>9</v>
      </c>
    </row>
    <row r="584" spans="2:6" x14ac:dyDescent="0.15">
      <c r="B584" s="22">
        <v>-2.8</v>
      </c>
      <c r="C584" s="15">
        <f t="shared" si="38"/>
        <v>2.5551303304279312E-3</v>
      </c>
      <c r="D584" s="19">
        <f t="shared" si="36"/>
        <v>0.99744486966957202</v>
      </c>
      <c r="E584" s="20">
        <f t="shared" si="37"/>
        <v>99.744486966957197</v>
      </c>
      <c r="F584" s="28">
        <v>9</v>
      </c>
    </row>
    <row r="585" spans="2:6" x14ac:dyDescent="0.15">
      <c r="B585" s="22">
        <v>-2.81</v>
      </c>
      <c r="C585" s="15">
        <f t="shared" si="38"/>
        <v>2.4770749987858601E-3</v>
      </c>
      <c r="D585" s="19">
        <f t="shared" si="36"/>
        <v>0.99752292500121409</v>
      </c>
      <c r="E585" s="20">
        <f t="shared" si="37"/>
        <v>99.752292500121413</v>
      </c>
      <c r="F585" s="28">
        <v>9</v>
      </c>
    </row>
    <row r="586" spans="2:6" x14ac:dyDescent="0.15">
      <c r="B586" s="22">
        <v>-2.82</v>
      </c>
      <c r="C586" s="15">
        <f t="shared" si="38"/>
        <v>2.4011824741892529E-3</v>
      </c>
      <c r="D586" s="19">
        <f t="shared" si="36"/>
        <v>0.9975988175258107</v>
      </c>
      <c r="E586" s="20">
        <f t="shared" si="37"/>
        <v>99.759881752581066</v>
      </c>
      <c r="F586" s="28">
        <v>9</v>
      </c>
    </row>
    <row r="587" spans="2:6" x14ac:dyDescent="0.15">
      <c r="B587" s="22">
        <v>-2.83</v>
      </c>
      <c r="C587" s="15">
        <f t="shared" si="38"/>
        <v>2.3274002067315515E-3</v>
      </c>
      <c r="D587" s="19">
        <f t="shared" si="36"/>
        <v>0.9976725997932685</v>
      </c>
      <c r="E587" s="20">
        <f t="shared" si="37"/>
        <v>99.767259979326852</v>
      </c>
      <c r="F587" s="28">
        <v>9</v>
      </c>
    </row>
    <row r="588" spans="2:6" x14ac:dyDescent="0.15">
      <c r="B588" s="22">
        <v>-2.84</v>
      </c>
      <c r="C588" s="15">
        <f t="shared" si="38"/>
        <v>2.2556766915423207E-3</v>
      </c>
      <c r="D588" s="19">
        <f t="shared" si="36"/>
        <v>0.99774432330845764</v>
      </c>
      <c r="E588" s="20">
        <f t="shared" si="37"/>
        <v>99.774432330845769</v>
      </c>
      <c r="F588" s="28">
        <v>9</v>
      </c>
    </row>
    <row r="589" spans="2:6" x14ac:dyDescent="0.15">
      <c r="B589" s="22">
        <v>-2.85</v>
      </c>
      <c r="C589" s="15">
        <f t="shared" si="38"/>
        <v>2.1859614549132396E-3</v>
      </c>
      <c r="D589" s="19">
        <f t="shared" si="36"/>
        <v>0.99781403854508677</v>
      </c>
      <c r="E589" s="20">
        <f t="shared" si="37"/>
        <v>99.781403854508682</v>
      </c>
      <c r="F589" s="28">
        <v>9</v>
      </c>
    </row>
    <row r="590" spans="2:6" x14ac:dyDescent="0.15">
      <c r="B590" s="22">
        <v>-2.86</v>
      </c>
      <c r="C590" s="15">
        <f t="shared" si="38"/>
        <v>2.1182050404046204E-3</v>
      </c>
      <c r="D590" s="19">
        <f t="shared" si="36"/>
        <v>0.99788179495959539</v>
      </c>
      <c r="E590" s="20">
        <f t="shared" si="37"/>
        <v>99.78817949595954</v>
      </c>
      <c r="F590" s="28">
        <v>9</v>
      </c>
    </row>
    <row r="591" spans="2:6" x14ac:dyDescent="0.15">
      <c r="B591" s="22">
        <v>-2.87</v>
      </c>
      <c r="C591" s="15">
        <f t="shared" si="38"/>
        <v>2.0523589949397532E-3</v>
      </c>
      <c r="D591" s="19">
        <f t="shared" si="36"/>
        <v>0.99794764100506028</v>
      </c>
      <c r="E591" s="20">
        <f t="shared" si="37"/>
        <v>99.794764100506029</v>
      </c>
      <c r="F591" s="28">
        <v>9</v>
      </c>
    </row>
    <row r="592" spans="2:6" x14ac:dyDescent="0.15">
      <c r="B592" s="22">
        <v>-2.88</v>
      </c>
      <c r="C592" s="15">
        <f t="shared" si="38"/>
        <v>1.9883758548943252E-3</v>
      </c>
      <c r="D592" s="19">
        <f t="shared" si="36"/>
        <v>0.99801162414510569</v>
      </c>
      <c r="E592" s="20">
        <f t="shared" si="37"/>
        <v>99.801162414510571</v>
      </c>
      <c r="F592" s="28">
        <v>9</v>
      </c>
    </row>
    <row r="593" spans="2:6" x14ac:dyDescent="0.15">
      <c r="B593" s="22">
        <v>-2.89</v>
      </c>
      <c r="C593" s="15">
        <f t="shared" si="38"/>
        <v>1.9262091321878587E-3</v>
      </c>
      <c r="D593" s="19">
        <f t="shared" si="36"/>
        <v>0.99807379086781212</v>
      </c>
      <c r="E593" s="20">
        <f t="shared" si="37"/>
        <v>99.807379086781211</v>
      </c>
      <c r="F593" s="28">
        <v>9</v>
      </c>
    </row>
    <row r="594" spans="2:6" x14ac:dyDescent="0.15">
      <c r="B594" s="22">
        <v>-2.9</v>
      </c>
      <c r="C594" s="15">
        <f t="shared" si="38"/>
        <v>1.8658133003840378E-3</v>
      </c>
      <c r="D594" s="19">
        <f t="shared" si="36"/>
        <v>0.99813418669961596</v>
      </c>
      <c r="E594" s="20">
        <f t="shared" si="37"/>
        <v>99.813418669961592</v>
      </c>
      <c r="F594" s="28">
        <v>9</v>
      </c>
    </row>
    <row r="595" spans="2:6" x14ac:dyDescent="0.15">
      <c r="B595" s="22">
        <v>-2.91</v>
      </c>
      <c r="C595" s="15">
        <f t="shared" si="38"/>
        <v>1.8071437808064271E-3</v>
      </c>
      <c r="D595" s="19">
        <f t="shared" si="36"/>
        <v>0.99819285621919362</v>
      </c>
      <c r="E595" s="20">
        <f t="shared" si="37"/>
        <v>99.819285621919363</v>
      </c>
      <c r="F595" s="28">
        <v>9</v>
      </c>
    </row>
    <row r="596" spans="2:6" x14ac:dyDescent="0.15">
      <c r="B596" s="22">
        <v>-2.92</v>
      </c>
      <c r="C596" s="15">
        <f t="shared" si="38"/>
        <v>1.7501569286760988E-3</v>
      </c>
      <c r="D596" s="19">
        <f t="shared" si="36"/>
        <v>0.99824984307132392</v>
      </c>
      <c r="E596" s="20">
        <f t="shared" si="37"/>
        <v>99.824984307132397</v>
      </c>
      <c r="F596" s="28">
        <v>9</v>
      </c>
    </row>
    <row r="597" spans="2:6" x14ac:dyDescent="0.15">
      <c r="B597" s="22">
        <v>-2.93</v>
      </c>
      <c r="C597" s="15">
        <f t="shared" si="38"/>
        <v>1.6948100192772594E-3</v>
      </c>
      <c r="D597" s="19">
        <f t="shared" si="36"/>
        <v>0.99830518998072271</v>
      </c>
      <c r="E597" s="20">
        <f t="shared" si="37"/>
        <v>99.830518998072264</v>
      </c>
      <c r="F597" s="28">
        <v>9</v>
      </c>
    </row>
    <row r="598" spans="2:6" x14ac:dyDescent="0.15">
      <c r="B598" s="22">
        <v>-2.94</v>
      </c>
      <c r="C598" s="15">
        <f t="shared" si="38"/>
        <v>1.6410612341569962E-3</v>
      </c>
      <c r="D598" s="19">
        <f t="shared" si="36"/>
        <v>0.99835893876584303</v>
      </c>
      <c r="E598" s="20">
        <f t="shared" si="37"/>
        <v>99.835893876584308</v>
      </c>
      <c r="F598" s="28">
        <v>9</v>
      </c>
    </row>
    <row r="599" spans="2:6" x14ac:dyDescent="0.15">
      <c r="B599" s="22">
        <v>-2.95</v>
      </c>
      <c r="C599" s="15">
        <f t="shared" si="38"/>
        <v>1.5888696473648663E-3</v>
      </c>
      <c r="D599" s="19">
        <f t="shared" si="36"/>
        <v>0.99841113035263518</v>
      </c>
      <c r="E599" s="20">
        <f t="shared" si="37"/>
        <v>99.841113035263518</v>
      </c>
      <c r="F599" s="28">
        <v>9</v>
      </c>
    </row>
    <row r="600" spans="2:6" x14ac:dyDescent="0.15">
      <c r="B600" s="22">
        <v>-2.96</v>
      </c>
      <c r="C600" s="15">
        <f t="shared" si="38"/>
        <v>1.538195211738057E-3</v>
      </c>
      <c r="D600" s="19">
        <f t="shared" si="36"/>
        <v>0.99846180478826196</v>
      </c>
      <c r="E600" s="20">
        <f t="shared" si="37"/>
        <v>99.846180478826199</v>
      </c>
      <c r="F600" s="28">
        <v>9</v>
      </c>
    </row>
    <row r="601" spans="2:6" x14ac:dyDescent="0.15">
      <c r="B601" s="22">
        <v>-2.97</v>
      </c>
      <c r="C601" s="15">
        <f t="shared" si="38"/>
        <v>1.4889987452374627E-3</v>
      </c>
      <c r="D601" s="19">
        <f t="shared" si="36"/>
        <v>0.99851100125476255</v>
      </c>
      <c r="E601" s="20">
        <f t="shared" si="37"/>
        <v>99.85110012547625</v>
      </c>
      <c r="F601" s="28">
        <v>9</v>
      </c>
    </row>
    <row r="602" spans="2:6" x14ac:dyDescent="0.15">
      <c r="B602" s="22">
        <v>-2.98</v>
      </c>
      <c r="C602" s="15">
        <f t="shared" si="38"/>
        <v>1.4412419173400134E-3</v>
      </c>
      <c r="D602" s="19">
        <f t="shared" si="36"/>
        <v>0.99855875808266004</v>
      </c>
      <c r="E602" s="20">
        <f t="shared" si="37"/>
        <v>99.855875808266006</v>
      </c>
      <c r="F602" s="28">
        <v>9</v>
      </c>
    </row>
    <row r="603" spans="2:6" x14ac:dyDescent="0.15">
      <c r="B603" s="31">
        <v>-2.99</v>
      </c>
      <c r="C603" s="15">
        <f t="shared" si="38"/>
        <v>1.3948872354922468E-3</v>
      </c>
      <c r="D603" s="32">
        <f t="shared" si="36"/>
        <v>0.99860511276450781</v>
      </c>
      <c r="E603" s="33">
        <f t="shared" si="37"/>
        <v>99.860511276450779</v>
      </c>
      <c r="F603" s="34">
        <v>9</v>
      </c>
    </row>
    <row r="604" spans="2:6" ht="14.25" thickBot="1" x14ac:dyDescent="0.2">
      <c r="B604" s="30">
        <v>-3</v>
      </c>
      <c r="C604" s="15">
        <f t="shared" si="38"/>
        <v>1.3498980316300933E-3</v>
      </c>
      <c r="D604" s="24">
        <f t="shared" si="36"/>
        <v>0.9986501019683699</v>
      </c>
      <c r="E604" s="25">
        <f t="shared" si="37"/>
        <v>99.865010196836991</v>
      </c>
      <c r="F604" s="29">
        <v>9</v>
      </c>
    </row>
  </sheetData>
  <sheetProtection password="CE28" sheet="1"/>
  <mergeCells count="1">
    <mergeCell ref="B1:F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6</vt:i4>
      </vt:variant>
    </vt:vector>
  </HeadingPairs>
  <TitlesOfParts>
    <vt:vector size="12" baseType="lpstr">
      <vt:lpstr>환산등급구하기(학생부)</vt:lpstr>
      <vt:lpstr>출석등급구하기(학생부)</vt:lpstr>
      <vt:lpstr>환산등급구하기(검정고시)</vt:lpstr>
      <vt:lpstr>세부득점표(학생부)</vt:lpstr>
      <vt:lpstr>세부득점표(검정고시)</vt:lpstr>
      <vt:lpstr>성취평가제 석차등급 조견표</vt:lpstr>
      <vt:lpstr>'세부득점표(검정고시)'!Print_Area</vt:lpstr>
      <vt:lpstr>'세부득점표(학생부)'!Print_Area</vt:lpstr>
      <vt:lpstr>'환산등급구하기(검정고시)'!Print_Area</vt:lpstr>
      <vt:lpstr>'환산등급구하기(학생부)'!Print_Area</vt:lpstr>
      <vt:lpstr>'세부득점표(검정고시)'!Print_Titles</vt:lpstr>
      <vt:lpstr>'세부득점표(학생부)'!Print_Titles</vt:lpstr>
    </vt:vector>
  </TitlesOfParts>
  <Company>기획처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이상진</dc:creator>
  <cp:lastModifiedBy>USER</cp:lastModifiedBy>
  <cp:lastPrinted>2018-05-02T01:54:18Z</cp:lastPrinted>
  <dcterms:created xsi:type="dcterms:W3CDTF">2007-06-19T04:53:26Z</dcterms:created>
  <dcterms:modified xsi:type="dcterms:W3CDTF">2022-07-22T07:06:50Z</dcterms:modified>
</cp:coreProperties>
</file>